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-ФЕДОТОВА\Desktop\МОИ ДОКУМЕНТЫ\БЮДЖЕТ\БЮДЖЕТ 2026\Городское 2026\"/>
    </mc:Choice>
  </mc:AlternateContent>
  <bookViews>
    <workbookView xWindow="360" yWindow="45" windowWidth="21015" windowHeight="9975" activeTab="3"/>
  </bookViews>
  <sheets>
    <sheet name="приложение 4" sheetId="1" r:id="rId1"/>
    <sheet name="приложение 5 " sheetId="10" r:id="rId2"/>
    <sheet name="приложение 6" sheetId="4" r:id="rId3"/>
    <sheet name="приложение 7" sheetId="3" r:id="rId4"/>
    <sheet name="приложение 9" sheetId="9" r:id="rId5"/>
  </sheets>
  <definedNames>
    <definedName name="_GoBack" localSheetId="3">'приложение 7'!#REF!</definedName>
    <definedName name="_Hlk56769920" localSheetId="2">'приложение 6'!#REF!</definedName>
  </definedNames>
  <calcPr calcId="162913"/>
</workbook>
</file>

<file path=xl/calcChain.xml><?xml version="1.0" encoding="utf-8"?>
<calcChain xmlns="http://schemas.openxmlformats.org/spreadsheetml/2006/main">
  <c r="G79" i="3" l="1"/>
  <c r="G80" i="3"/>
  <c r="F81" i="3"/>
  <c r="F80" i="3" s="1"/>
  <c r="F79" i="3" s="1"/>
  <c r="G81" i="3"/>
  <c r="E81" i="3"/>
  <c r="E80" i="3" s="1"/>
  <c r="E79" i="3" s="1"/>
  <c r="H151" i="4"/>
  <c r="H150" i="4" s="1"/>
  <c r="H149" i="4" s="1"/>
  <c r="G151" i="4"/>
  <c r="G150" i="4" s="1"/>
  <c r="G149" i="4" s="1"/>
  <c r="F151" i="4"/>
  <c r="F150" i="4" s="1"/>
  <c r="F149" i="4" s="1"/>
  <c r="H147" i="4"/>
  <c r="G147" i="4"/>
  <c r="F147" i="4"/>
  <c r="F144" i="4" s="1"/>
  <c r="F143" i="4" s="1"/>
  <c r="H145" i="4"/>
  <c r="G145" i="4"/>
  <c r="G144" i="4" s="1"/>
  <c r="G143" i="4" s="1"/>
  <c r="F145" i="4"/>
  <c r="H138" i="4"/>
  <c r="H137" i="4" s="1"/>
  <c r="H136" i="4" s="1"/>
  <c r="G138" i="4"/>
  <c r="G137" i="4" s="1"/>
  <c r="G136" i="4" s="1"/>
  <c r="F138" i="4"/>
  <c r="F137" i="4" s="1"/>
  <c r="F136" i="4" s="1"/>
  <c r="H133" i="4"/>
  <c r="G133" i="4"/>
  <c r="F133" i="4"/>
  <c r="H130" i="4"/>
  <c r="G130" i="4"/>
  <c r="F130" i="4"/>
  <c r="F129" i="4" s="1"/>
  <c r="F128" i="4" s="1"/>
  <c r="H126" i="4"/>
  <c r="G126" i="4"/>
  <c r="G125" i="4" s="1"/>
  <c r="F126" i="4"/>
  <c r="F125" i="4" s="1"/>
  <c r="H125" i="4"/>
  <c r="H121" i="4"/>
  <c r="G121" i="4"/>
  <c r="F121" i="4"/>
  <c r="H118" i="4"/>
  <c r="G118" i="4"/>
  <c r="F118" i="4"/>
  <c r="H115" i="4"/>
  <c r="G115" i="4"/>
  <c r="F115" i="4"/>
  <c r="H113" i="4"/>
  <c r="G113" i="4"/>
  <c r="F113" i="4"/>
  <c r="H110" i="4"/>
  <c r="G110" i="4"/>
  <c r="F110" i="4"/>
  <c r="H107" i="4"/>
  <c r="G107" i="4"/>
  <c r="F107" i="4"/>
  <c r="H103" i="4"/>
  <c r="G103" i="4"/>
  <c r="G99" i="4" s="1"/>
  <c r="F103" i="4"/>
  <c r="H100" i="4"/>
  <c r="H99" i="4" s="1"/>
  <c r="G100" i="4"/>
  <c r="F100" i="4"/>
  <c r="F99" i="4" s="1"/>
  <c r="H96" i="4"/>
  <c r="G96" i="4"/>
  <c r="F96" i="4"/>
  <c r="H93" i="4"/>
  <c r="G93" i="4"/>
  <c r="F93" i="4"/>
  <c r="H89" i="4"/>
  <c r="G89" i="4"/>
  <c r="F89" i="4"/>
  <c r="F88" i="4" s="1"/>
  <c r="H88" i="4"/>
  <c r="G88" i="4"/>
  <c r="H84" i="4"/>
  <c r="G84" i="4"/>
  <c r="F84" i="4"/>
  <c r="H81" i="4"/>
  <c r="G81" i="4"/>
  <c r="G78" i="4" s="1"/>
  <c r="F81" i="4"/>
  <c r="F78" i="4" s="1"/>
  <c r="H79" i="4"/>
  <c r="G79" i="4"/>
  <c r="F79" i="4"/>
  <c r="H76" i="4"/>
  <c r="G76" i="4"/>
  <c r="F76" i="4"/>
  <c r="F75" i="4" s="1"/>
  <c r="H75" i="4"/>
  <c r="G75" i="4"/>
  <c r="H72" i="4"/>
  <c r="G72" i="4"/>
  <c r="F72" i="4"/>
  <c r="H71" i="4"/>
  <c r="G71" i="4"/>
  <c r="F71" i="4"/>
  <c r="H68" i="4"/>
  <c r="H65" i="4" s="1"/>
  <c r="G68" i="4"/>
  <c r="F68" i="4"/>
  <c r="H66" i="4"/>
  <c r="G66" i="4"/>
  <c r="F66" i="4"/>
  <c r="G65" i="4"/>
  <c r="F65" i="4"/>
  <c r="H61" i="4"/>
  <c r="G61" i="4"/>
  <c r="F61" i="4"/>
  <c r="H58" i="4"/>
  <c r="H54" i="4" s="1"/>
  <c r="G58" i="4"/>
  <c r="G54" i="4" s="1"/>
  <c r="F58" i="4"/>
  <c r="H55" i="4"/>
  <c r="G55" i="4"/>
  <c r="F55" i="4"/>
  <c r="F54" i="4" s="1"/>
  <c r="H51" i="4"/>
  <c r="G51" i="4"/>
  <c r="F51" i="4"/>
  <c r="H48" i="4"/>
  <c r="H47" i="4" s="1"/>
  <c r="G48" i="4"/>
  <c r="G47" i="4" s="1"/>
  <c r="F48" i="4"/>
  <c r="F128" i="10"/>
  <c r="F127" i="10" s="1"/>
  <c r="G128" i="10"/>
  <c r="G127" i="10" s="1"/>
  <c r="E128" i="10"/>
  <c r="E127" i="10" s="1"/>
  <c r="F140" i="3"/>
  <c r="G140" i="3"/>
  <c r="E140" i="3"/>
  <c r="F142" i="3"/>
  <c r="H42" i="4"/>
  <c r="G42" i="4"/>
  <c r="F42" i="4"/>
  <c r="H40" i="4"/>
  <c r="G40" i="4"/>
  <c r="F40" i="4"/>
  <c r="H38" i="4"/>
  <c r="G38" i="4"/>
  <c r="F38" i="4"/>
  <c r="F38" i="10"/>
  <c r="G38" i="10"/>
  <c r="E38" i="10"/>
  <c r="F32" i="10"/>
  <c r="F31" i="10" s="1"/>
  <c r="G32" i="10"/>
  <c r="G31" i="10" s="1"/>
  <c r="E123" i="10"/>
  <c r="F123" i="10"/>
  <c r="G123" i="10"/>
  <c r="F117" i="10"/>
  <c r="G117" i="10"/>
  <c r="E117" i="10"/>
  <c r="E32" i="10"/>
  <c r="E31" i="10" s="1"/>
  <c r="D34" i="1"/>
  <c r="E34" i="1"/>
  <c r="C34" i="1"/>
  <c r="F70" i="10"/>
  <c r="G70" i="10"/>
  <c r="E70" i="10"/>
  <c r="F57" i="10"/>
  <c r="G57" i="10"/>
  <c r="E57" i="10"/>
  <c r="F63" i="10"/>
  <c r="G63" i="10"/>
  <c r="E63" i="10"/>
  <c r="F60" i="10"/>
  <c r="G60" i="10"/>
  <c r="E60" i="10"/>
  <c r="F153" i="10"/>
  <c r="F152" i="10" s="1"/>
  <c r="F151" i="10" s="1"/>
  <c r="G153" i="10"/>
  <c r="G152" i="10" s="1"/>
  <c r="G151" i="10" s="1"/>
  <c r="E153" i="10"/>
  <c r="E152" i="10" s="1"/>
  <c r="E151" i="10" s="1"/>
  <c r="F147" i="10"/>
  <c r="G147" i="10"/>
  <c r="E147" i="10"/>
  <c r="F149" i="10"/>
  <c r="G149" i="10"/>
  <c r="E149" i="10"/>
  <c r="F140" i="10"/>
  <c r="F139" i="10" s="1"/>
  <c r="G140" i="10"/>
  <c r="G139" i="10" s="1"/>
  <c r="E140" i="10"/>
  <c r="E139" i="10" s="1"/>
  <c r="F132" i="10"/>
  <c r="G132" i="10"/>
  <c r="E132" i="10"/>
  <c r="F135" i="10"/>
  <c r="G135" i="10"/>
  <c r="E135" i="10"/>
  <c r="F120" i="10"/>
  <c r="G120" i="10"/>
  <c r="E120" i="10"/>
  <c r="F115" i="10"/>
  <c r="G115" i="10"/>
  <c r="E115" i="10"/>
  <c r="F112" i="10"/>
  <c r="G112" i="10"/>
  <c r="E112" i="10"/>
  <c r="F109" i="10"/>
  <c r="G109" i="10"/>
  <c r="E109" i="10"/>
  <c r="F105" i="10"/>
  <c r="G105" i="10"/>
  <c r="E105" i="10"/>
  <c r="F102" i="10"/>
  <c r="G102" i="10"/>
  <c r="E102" i="10"/>
  <c r="F98" i="10"/>
  <c r="G98" i="10"/>
  <c r="E98" i="10"/>
  <c r="F95" i="10"/>
  <c r="G95" i="10"/>
  <c r="E95" i="10"/>
  <c r="F91" i="10"/>
  <c r="F90" i="10" s="1"/>
  <c r="G91" i="10"/>
  <c r="G90" i="10" s="1"/>
  <c r="E91" i="10"/>
  <c r="E90" i="10" s="1"/>
  <c r="F86" i="10"/>
  <c r="G86" i="10"/>
  <c r="E86" i="10"/>
  <c r="F83" i="10"/>
  <c r="G83" i="10"/>
  <c r="E83" i="10"/>
  <c r="F81" i="10"/>
  <c r="G81" i="10"/>
  <c r="E81" i="10"/>
  <c r="F78" i="10"/>
  <c r="F77" i="10" s="1"/>
  <c r="G78" i="10"/>
  <c r="G77" i="10" s="1"/>
  <c r="E78" i="10"/>
  <c r="E77" i="10" s="1"/>
  <c r="F74" i="10"/>
  <c r="F73" i="10" s="1"/>
  <c r="G74" i="10"/>
  <c r="G73" i="10" s="1"/>
  <c r="E74" i="10"/>
  <c r="E73" i="10" s="1"/>
  <c r="F68" i="10"/>
  <c r="G68" i="10"/>
  <c r="E68" i="10"/>
  <c r="E67" i="10" s="1"/>
  <c r="F53" i="10"/>
  <c r="G53" i="10"/>
  <c r="E53" i="10"/>
  <c r="F50" i="10"/>
  <c r="G50" i="10"/>
  <c r="E50" i="10"/>
  <c r="F44" i="10"/>
  <c r="G44" i="10"/>
  <c r="E44" i="10"/>
  <c r="F42" i="10"/>
  <c r="G42" i="10"/>
  <c r="E42" i="10"/>
  <c r="F40" i="10"/>
  <c r="G40" i="10"/>
  <c r="E40" i="10"/>
  <c r="F35" i="10"/>
  <c r="F34" i="10" s="1"/>
  <c r="G35" i="10"/>
  <c r="G34" i="10" s="1"/>
  <c r="E35" i="10"/>
  <c r="E34" i="10" s="1"/>
  <c r="F29" i="10"/>
  <c r="F28" i="10" s="1"/>
  <c r="G29" i="10"/>
  <c r="G28" i="10" s="1"/>
  <c r="E29" i="10"/>
  <c r="E28" i="10" s="1"/>
  <c r="F25" i="10"/>
  <c r="F24" i="10" s="1"/>
  <c r="G25" i="10"/>
  <c r="G24" i="10" s="1"/>
  <c r="E25" i="10"/>
  <c r="E24" i="10" s="1"/>
  <c r="F20" i="10"/>
  <c r="F19" i="10" s="1"/>
  <c r="G20" i="10"/>
  <c r="G19" i="10" s="1"/>
  <c r="E20" i="10"/>
  <c r="E19" i="10" s="1"/>
  <c r="F17" i="10"/>
  <c r="F16" i="10" s="1"/>
  <c r="G17" i="10"/>
  <c r="G16" i="10" s="1"/>
  <c r="E17" i="10"/>
  <c r="E16" i="10" s="1"/>
  <c r="F92" i="4" l="1"/>
  <c r="G129" i="4"/>
  <c r="G128" i="4" s="1"/>
  <c r="F47" i="4"/>
  <c r="F46" i="4" s="1"/>
  <c r="H92" i="4"/>
  <c r="F70" i="4"/>
  <c r="G46" i="4"/>
  <c r="H78" i="4"/>
  <c r="H70" i="4" s="1"/>
  <c r="H144" i="4"/>
  <c r="H143" i="4" s="1"/>
  <c r="G92" i="4"/>
  <c r="H129" i="4"/>
  <c r="H128" i="4" s="1"/>
  <c r="F106" i="4"/>
  <c r="F91" i="4" s="1"/>
  <c r="H106" i="4"/>
  <c r="H91" i="4" s="1"/>
  <c r="G106" i="4"/>
  <c r="G91" i="4" s="1"/>
  <c r="G70" i="4"/>
  <c r="H46" i="4"/>
  <c r="G37" i="10"/>
  <c r="G15" i="10" s="1"/>
  <c r="E37" i="10"/>
  <c r="E15" i="10" s="1"/>
  <c r="E49" i="10"/>
  <c r="F49" i="10"/>
  <c r="F67" i="10"/>
  <c r="G49" i="10"/>
  <c r="G67" i="10"/>
  <c r="F138" i="10"/>
  <c r="F146" i="10"/>
  <c r="F145" i="10" s="1"/>
  <c r="G138" i="10"/>
  <c r="G146" i="10"/>
  <c r="G145" i="10" s="1"/>
  <c r="E131" i="10"/>
  <c r="E130" i="10" s="1"/>
  <c r="E138" i="10"/>
  <c r="E146" i="10"/>
  <c r="E145" i="10" s="1"/>
  <c r="G56" i="10"/>
  <c r="F56" i="10"/>
  <c r="E56" i="10"/>
  <c r="F37" i="10"/>
  <c r="F15" i="10" s="1"/>
  <c r="F80" i="10"/>
  <c r="F72" i="10" s="1"/>
  <c r="G80" i="10"/>
  <c r="G72" i="10" s="1"/>
  <c r="E80" i="10"/>
  <c r="E72" i="10" s="1"/>
  <c r="G94" i="10"/>
  <c r="F94" i="10"/>
  <c r="E94" i="10"/>
  <c r="F101" i="10"/>
  <c r="G101" i="10"/>
  <c r="E101" i="10"/>
  <c r="F108" i="10"/>
  <c r="G108" i="10"/>
  <c r="E108" i="10"/>
  <c r="F131" i="10"/>
  <c r="F130" i="10" s="1"/>
  <c r="G131" i="10"/>
  <c r="G130" i="10" s="1"/>
  <c r="F112" i="3"/>
  <c r="G112" i="3"/>
  <c r="E112" i="3"/>
  <c r="F15" i="3"/>
  <c r="G15" i="3"/>
  <c r="E15" i="3"/>
  <c r="F149" i="3"/>
  <c r="G149" i="3"/>
  <c r="E149" i="3"/>
  <c r="H36" i="4"/>
  <c r="G36" i="4"/>
  <c r="F36" i="4"/>
  <c r="H33" i="4"/>
  <c r="H32" i="4" s="1"/>
  <c r="G33" i="4"/>
  <c r="G32" i="4" s="1"/>
  <c r="F33" i="4"/>
  <c r="F32" i="4" s="1"/>
  <c r="H30" i="4"/>
  <c r="H29" i="4" s="1"/>
  <c r="G30" i="4"/>
  <c r="G29" i="4" s="1"/>
  <c r="F30" i="4"/>
  <c r="F29" i="4" s="1"/>
  <c r="H27" i="4"/>
  <c r="H26" i="4" s="1"/>
  <c r="G27" i="4"/>
  <c r="G26" i="4" s="1"/>
  <c r="F27" i="4"/>
  <c r="F26" i="4" s="1"/>
  <c r="H23" i="4"/>
  <c r="H22" i="4" s="1"/>
  <c r="G23" i="4"/>
  <c r="G22" i="4" s="1"/>
  <c r="F23" i="4"/>
  <c r="F22" i="4" s="1"/>
  <c r="H20" i="4"/>
  <c r="H19" i="4" s="1"/>
  <c r="G20" i="4"/>
  <c r="G19" i="4" s="1"/>
  <c r="F20" i="4"/>
  <c r="F19" i="4" s="1"/>
  <c r="H13" i="4"/>
  <c r="H12" i="4" s="1"/>
  <c r="G13" i="4"/>
  <c r="G12" i="4" s="1"/>
  <c r="G11" i="4" s="1"/>
  <c r="F13" i="4"/>
  <c r="F12" i="4" s="1"/>
  <c r="F11" i="4" s="1"/>
  <c r="C28" i="9"/>
  <c r="C41" i="1"/>
  <c r="D45" i="1"/>
  <c r="E45" i="1"/>
  <c r="C45" i="1"/>
  <c r="D43" i="1"/>
  <c r="E43" i="1"/>
  <c r="C43" i="1"/>
  <c r="D41" i="1"/>
  <c r="E41" i="1"/>
  <c r="D39" i="1"/>
  <c r="E39" i="1"/>
  <c r="C39" i="1"/>
  <c r="D29" i="1"/>
  <c r="E29" i="1"/>
  <c r="C29" i="1"/>
  <c r="D25" i="1"/>
  <c r="E25" i="1"/>
  <c r="C25" i="1"/>
  <c r="D17" i="1"/>
  <c r="E17" i="1"/>
  <c r="C17" i="1"/>
  <c r="H153" i="4" l="1"/>
  <c r="E93" i="10"/>
  <c r="F93" i="10"/>
  <c r="G93" i="10"/>
  <c r="C47" i="1"/>
  <c r="H35" i="4"/>
  <c r="H18" i="4" s="1"/>
  <c r="H17" i="4" s="1"/>
  <c r="E48" i="10"/>
  <c r="F48" i="10"/>
  <c r="G48" i="10"/>
  <c r="G35" i="4"/>
  <c r="G18" i="4" s="1"/>
  <c r="G17" i="4" s="1"/>
  <c r="F35" i="4"/>
  <c r="F18" i="4" s="1"/>
  <c r="F153" i="4" s="1"/>
  <c r="H11" i="4"/>
  <c r="E47" i="1"/>
  <c r="D47" i="1"/>
  <c r="F146" i="3"/>
  <c r="G146" i="3"/>
  <c r="E28" i="9"/>
  <c r="D28" i="9"/>
  <c r="F164" i="3"/>
  <c r="G164" i="3"/>
  <c r="E164" i="3"/>
  <c r="F160" i="3"/>
  <c r="G160" i="3"/>
  <c r="E160" i="3"/>
  <c r="F156" i="3"/>
  <c r="G156" i="3"/>
  <c r="E156" i="3"/>
  <c r="F153" i="3"/>
  <c r="G153" i="3"/>
  <c r="E153" i="3"/>
  <c r="E146" i="3"/>
  <c r="F144" i="3"/>
  <c r="G144" i="3"/>
  <c r="E144" i="3"/>
  <c r="G142" i="3"/>
  <c r="E142" i="3"/>
  <c r="F137" i="3"/>
  <c r="G137" i="3"/>
  <c r="E137" i="3"/>
  <c r="F135" i="3"/>
  <c r="G135" i="3"/>
  <c r="E135" i="3"/>
  <c r="F133" i="3"/>
  <c r="G133" i="3"/>
  <c r="E133" i="3"/>
  <c r="F130" i="3"/>
  <c r="G130" i="3"/>
  <c r="E130" i="3"/>
  <c r="F128" i="3"/>
  <c r="G128" i="3"/>
  <c r="E128" i="3"/>
  <c r="F126" i="3"/>
  <c r="G126" i="3"/>
  <c r="E126" i="3"/>
  <c r="F124" i="3"/>
  <c r="G124" i="3"/>
  <c r="E124" i="3"/>
  <c r="F120" i="3"/>
  <c r="G120" i="3"/>
  <c r="E120" i="3"/>
  <c r="F116" i="3"/>
  <c r="G116" i="3"/>
  <c r="E116" i="3"/>
  <c r="F110" i="3"/>
  <c r="G110" i="3"/>
  <c r="E110" i="3"/>
  <c r="F105" i="3"/>
  <c r="G105" i="3"/>
  <c r="E105" i="3"/>
  <c r="F107" i="3"/>
  <c r="G107" i="3"/>
  <c r="E107" i="3"/>
  <c r="F101" i="3"/>
  <c r="F100" i="3" s="1"/>
  <c r="G101" i="3"/>
  <c r="G100" i="3" s="1"/>
  <c r="E101" i="3"/>
  <c r="E100" i="3" s="1"/>
  <c r="F97" i="3"/>
  <c r="F96" i="3" s="1"/>
  <c r="G97" i="3"/>
  <c r="G96" i="3" s="1"/>
  <c r="E97" i="3"/>
  <c r="E96" i="3" s="1"/>
  <c r="F92" i="3"/>
  <c r="F91" i="3" s="1"/>
  <c r="G92" i="3"/>
  <c r="G91" i="3" s="1"/>
  <c r="E92" i="3"/>
  <c r="E91" i="3" s="1"/>
  <c r="F85" i="3"/>
  <c r="F84" i="3" s="1"/>
  <c r="G85" i="3"/>
  <c r="G84" i="3" s="1"/>
  <c r="E85" i="3"/>
  <c r="E84" i="3" s="1"/>
  <c r="F88" i="3"/>
  <c r="F87" i="3" s="1"/>
  <c r="G88" i="3"/>
  <c r="G87" i="3" s="1"/>
  <c r="E88" i="3"/>
  <c r="E87" i="3" s="1"/>
  <c r="F77" i="3"/>
  <c r="F76" i="3" s="1"/>
  <c r="G77" i="3"/>
  <c r="G76" i="3" s="1"/>
  <c r="E77" i="3"/>
  <c r="E76" i="3" s="1"/>
  <c r="F74" i="3"/>
  <c r="F73" i="3" s="1"/>
  <c r="F72" i="3" s="1"/>
  <c r="G74" i="3"/>
  <c r="G73" i="3" s="1"/>
  <c r="G72" i="3" s="1"/>
  <c r="E74" i="3"/>
  <c r="E73" i="3" s="1"/>
  <c r="E72" i="3" s="1"/>
  <c r="F70" i="3"/>
  <c r="F69" i="3" s="1"/>
  <c r="F68" i="3" s="1"/>
  <c r="G70" i="3"/>
  <c r="G69" i="3" s="1"/>
  <c r="G68" i="3" s="1"/>
  <c r="E70" i="3"/>
  <c r="E69" i="3" s="1"/>
  <c r="E68" i="3" s="1"/>
  <c r="F66" i="3"/>
  <c r="F65" i="3" s="1"/>
  <c r="F64" i="3" s="1"/>
  <c r="G66" i="3"/>
  <c r="G65" i="3" s="1"/>
  <c r="G64" i="3" s="1"/>
  <c r="E66" i="3"/>
  <c r="E65" i="3" s="1"/>
  <c r="E64" i="3" s="1"/>
  <c r="F62" i="3"/>
  <c r="F61" i="3" s="1"/>
  <c r="G62" i="3"/>
  <c r="G61" i="3" s="1"/>
  <c r="E62" i="3"/>
  <c r="E61" i="3" s="1"/>
  <c r="F59" i="3"/>
  <c r="F58" i="3" s="1"/>
  <c r="G59" i="3"/>
  <c r="G58" i="3" s="1"/>
  <c r="E59" i="3"/>
  <c r="E58" i="3" s="1"/>
  <c r="F55" i="3"/>
  <c r="F54" i="3" s="1"/>
  <c r="G55" i="3"/>
  <c r="G54" i="3" s="1"/>
  <c r="E55" i="3"/>
  <c r="E54" i="3" s="1"/>
  <c r="F52" i="3"/>
  <c r="F51" i="3" s="1"/>
  <c r="G52" i="3"/>
  <c r="G51" i="3" s="1"/>
  <c r="E52" i="3"/>
  <c r="E51" i="3" s="1"/>
  <c r="F48" i="3"/>
  <c r="F47" i="3" s="1"/>
  <c r="G48" i="3"/>
  <c r="G47" i="3" s="1"/>
  <c r="E48" i="3"/>
  <c r="E47" i="3" s="1"/>
  <c r="F45" i="3"/>
  <c r="F44" i="3" s="1"/>
  <c r="G45" i="3"/>
  <c r="G44" i="3" s="1"/>
  <c r="E45" i="3"/>
  <c r="E44" i="3" s="1"/>
  <c r="F41" i="3"/>
  <c r="F40" i="3" s="1"/>
  <c r="F39" i="3" s="1"/>
  <c r="G41" i="3"/>
  <c r="G40" i="3" s="1"/>
  <c r="G39" i="3" s="1"/>
  <c r="E41" i="3"/>
  <c r="E40" i="3" s="1"/>
  <c r="E39" i="3" s="1"/>
  <c r="F37" i="3"/>
  <c r="G37" i="3"/>
  <c r="E37" i="3"/>
  <c r="E36" i="3" s="1"/>
  <c r="F34" i="3"/>
  <c r="F33" i="3" s="1"/>
  <c r="G34" i="3"/>
  <c r="G33" i="3" s="1"/>
  <c r="E34" i="3"/>
  <c r="E33" i="3" s="1"/>
  <c r="F27" i="3"/>
  <c r="F26" i="3" s="1"/>
  <c r="G27" i="3"/>
  <c r="G26" i="3" s="1"/>
  <c r="E27" i="3"/>
  <c r="E26" i="3" s="1"/>
  <c r="F30" i="3"/>
  <c r="F29" i="3" s="1"/>
  <c r="G30" i="3"/>
  <c r="G29" i="3" s="1"/>
  <c r="E30" i="3"/>
  <c r="E29" i="3" s="1"/>
  <c r="F23" i="3"/>
  <c r="F22" i="3" s="1"/>
  <c r="F21" i="3" s="1"/>
  <c r="G23" i="3"/>
  <c r="G22" i="3" s="1"/>
  <c r="G21" i="3" s="1"/>
  <c r="E23" i="3"/>
  <c r="E22" i="3" s="1"/>
  <c r="E21" i="3" s="1"/>
  <c r="F14" i="3"/>
  <c r="G14" i="3"/>
  <c r="E14" i="3"/>
  <c r="F19" i="3"/>
  <c r="F18" i="3" s="1"/>
  <c r="G19" i="3"/>
  <c r="G18" i="3" s="1"/>
  <c r="E19" i="3"/>
  <c r="E18" i="3" s="1"/>
  <c r="F11" i="3"/>
  <c r="F10" i="3" s="1"/>
  <c r="F9" i="3" s="1"/>
  <c r="G11" i="3"/>
  <c r="G10" i="3" s="1"/>
  <c r="G9" i="3" s="1"/>
  <c r="E11" i="3"/>
  <c r="E10" i="3" s="1"/>
  <c r="E9" i="3" s="1"/>
  <c r="G153" i="4" l="1"/>
  <c r="G155" i="10"/>
  <c r="F139" i="3"/>
  <c r="G139" i="3"/>
  <c r="E139" i="3"/>
  <c r="E155" i="10"/>
  <c r="F155" i="10"/>
  <c r="F17" i="4"/>
  <c r="F32" i="3"/>
  <c r="G104" i="3"/>
  <c r="G32" i="3"/>
  <c r="E83" i="3"/>
  <c r="G43" i="3"/>
  <c r="E43" i="3"/>
  <c r="F43" i="3"/>
  <c r="G148" i="3"/>
  <c r="F148" i="3"/>
  <c r="E148" i="3"/>
  <c r="E132" i="3"/>
  <c r="F132" i="3"/>
  <c r="G132" i="3"/>
  <c r="F109" i="3"/>
  <c r="G109" i="3"/>
  <c r="E109" i="3"/>
  <c r="F104" i="3"/>
  <c r="E104" i="3"/>
  <c r="G90" i="3"/>
  <c r="E90" i="3"/>
  <c r="G57" i="3"/>
  <c r="E57" i="3"/>
  <c r="F57" i="3"/>
  <c r="E50" i="3"/>
  <c r="E32" i="3"/>
  <c r="E25" i="3"/>
  <c r="E13" i="3"/>
  <c r="F83" i="3"/>
  <c r="G83" i="3"/>
  <c r="F13" i="3"/>
  <c r="F25" i="3"/>
  <c r="F50" i="3"/>
  <c r="G13" i="3"/>
  <c r="G25" i="3"/>
  <c r="G50" i="3"/>
  <c r="F90" i="3"/>
  <c r="J89" i="3" l="1"/>
  <c r="I89" i="3"/>
  <c r="K89" i="3"/>
  <c r="G103" i="3"/>
  <c r="G166" i="3" s="1"/>
  <c r="F103" i="3"/>
  <c r="F166" i="3" s="1"/>
  <c r="E103" i="3"/>
  <c r="E166" i="3" s="1"/>
</calcChain>
</file>

<file path=xl/sharedStrings.xml><?xml version="1.0" encoding="utf-8"?>
<sst xmlns="http://schemas.openxmlformats.org/spreadsheetml/2006/main" count="1339" uniqueCount="206">
  <si>
    <t>Раздел, подраздел</t>
  </si>
  <si>
    <t>Наименование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</si>
  <si>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</si>
  <si>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</si>
  <si>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</si>
  <si>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</si>
  <si>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</si>
  <si>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</si>
  <si>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</si>
  <si>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</si>
  <si>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</si>
  <si>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</si>
  <si>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</si>
  <si>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</si>
  <si>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</si>
  <si>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</si>
  <si>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</si>
  <si>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</si>
  <si>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</si>
  <si>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</si>
  <si>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</si>
  <si>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</si>
  <si>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</si>
  <si>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</si>
  <si>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</si>
  <si>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</si>
  <si>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</si>
  <si>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</si>
  <si>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</si>
  <si>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</si>
  <si>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</si>
  <si>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</si>
  <si>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</si>
  <si>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</si>
  <si>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</si>
  <si>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</si>
  <si>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</si>
  <si>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Защита населения и территорий от  чрезвычайных ситуаций природного и техногенного характера, гражданская оборона</t>
  </si>
  <si>
    <t>19 0</t>
  </si>
  <si>
    <t>20 0</t>
  </si>
  <si>
    <t>43 0</t>
  </si>
  <si>
    <t>12 0</t>
  </si>
  <si>
    <t>Культура, кинематография</t>
  </si>
  <si>
    <t>ИТОГО:</t>
  </si>
  <si>
    <t>Группа вида расходов</t>
  </si>
  <si>
    <t>Раздел,</t>
  </si>
  <si>
    <t>подраздел</t>
  </si>
  <si>
    <t>ЖИЛИЩНО-КОММУНАЛЬНОЕ ХОЗЯЙСТВО</t>
  </si>
  <si>
    <t>11 0 00</t>
  </si>
  <si>
    <t>11 0 01</t>
  </si>
  <si>
    <t>ФИЗИЧЕСКАЯ КУЛЬТУРА И СПОРТ</t>
  </si>
  <si>
    <t>12 0 01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</si>
  <si>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</si>
  <si>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</si>
  <si>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</si>
  <si>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</si>
  <si>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</si>
  <si>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</si>
  <si>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43 0 00</t>
  </si>
  <si>
    <t>90 0 00</t>
  </si>
  <si>
    <t>ОБЩЕГОСУДАРСТВЕННЫЕ ВОПРОСЫ</t>
  </si>
  <si>
    <t>99 0 00</t>
  </si>
  <si>
    <t>КУЛЬТУРА, КИНЕМАТОГРАФИЯ</t>
  </si>
  <si>
    <t>СРЕДСТВА МАССОВОЙ ИНФОРМАЦИИ</t>
  </si>
  <si>
    <t>ИТОГО</t>
  </si>
  <si>
    <t>к Решению Совета народных депутатов</t>
  </si>
  <si>
    <t>Приложение № 9</t>
  </si>
  <si>
    <t xml:space="preserve">Распределение бюджетных ассигнований на реализацию муниципальных </t>
  </si>
  <si>
    <t>Программа (подпрограмма)</t>
  </si>
  <si>
    <t>11 0</t>
  </si>
  <si>
    <t>Ведомства</t>
  </si>
  <si>
    <t>28 0</t>
  </si>
  <si>
    <t>НАЦИОНАЛЬНАЯ ЭКОНОМИКА</t>
  </si>
  <si>
    <t>28 0 00</t>
  </si>
  <si>
    <t>28 0 01</t>
  </si>
  <si>
    <t>43 0 02</t>
  </si>
  <si>
    <t>Приложение №4</t>
  </si>
  <si>
    <t>Котельниковского городского поселения</t>
  </si>
  <si>
    <t xml:space="preserve">Распределение бюджетных ассигнований  </t>
  </si>
  <si>
    <t>по разделам и подразделам классификации расходов бюджета поселения</t>
  </si>
  <si>
    <t xml:space="preserve">                                                                                                                                                                               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</si>
  <si>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</si>
  <si>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>Функционирование законодательных (представительных) органов государственной власти субъектов Российской Федерации и представительных органов муниципальных образований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</si>
  <si>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</si>
  <si>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</si>
  <si>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Сельское хозяйство и рыболовство</t>
  </si>
  <si>
    <t>Транспорт</t>
  </si>
  <si>
    <t>Жилищное хозяйство</t>
  </si>
  <si>
    <t>Совет народных депутатов Котельниковского городского поселения Котельниковского муниципального района Волгоградской области</t>
  </si>
  <si>
    <t>Непрограммные направления обеспечения деятельности  органов муниципальной власти Котельниковского городского поселения</t>
  </si>
  <si>
    <t>Администрация Котельниковского городского поселения Котельниковского муниципального района Волгоградской области</t>
  </si>
  <si>
    <t>Непрограммные расходы органов муниципальной власти Котельниковского городского поселения</t>
  </si>
  <si>
    <t>МП «Развитие и поддержка территориальных общественных самоуправлений в Котельниковском городском поселении на период  2022-2024 годы»</t>
  </si>
  <si>
    <t>03 0</t>
  </si>
  <si>
    <t>04 0</t>
  </si>
  <si>
    <t>29 0</t>
  </si>
  <si>
    <t>05 0</t>
  </si>
  <si>
    <t>Непрограммные расходы органов муниципальной власти Котельниковского городского  поселения</t>
  </si>
  <si>
    <t>Пожарная безопасность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</si>
  <si>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Котельниковского городского поселения  Котельниковского муниципального района Волгоградской области на период 2019-2036г.»</t>
    </r>
  </si>
  <si>
    <t>49 0</t>
  </si>
  <si>
    <t>24 0</t>
  </si>
  <si>
    <t>25 0</t>
  </si>
  <si>
    <t>МП «Озеленение территории Котельниковского городского поселения   Котельниковского муниципального района Волгоградской области на период 2022-2024гг.»</t>
  </si>
  <si>
    <t>31 0</t>
  </si>
  <si>
    <t>МП «Организация и содержание мест захоронения Котельниковского городского поселения на период 2022-2024гг.»</t>
  </si>
  <si>
    <t>32 0</t>
  </si>
  <si>
    <t>46 0</t>
  </si>
  <si>
    <t>Предоставление субсидий бюджетным и автономным учреждениям и иным некоммерческим организациям</t>
  </si>
  <si>
    <t>04 0 00</t>
  </si>
  <si>
    <t>04 0 01</t>
  </si>
  <si>
    <t>05 0 00</t>
  </si>
  <si>
    <t>05 0 01</t>
  </si>
  <si>
    <t>12 0 00</t>
  </si>
  <si>
    <t xml:space="preserve"> 12 0 01</t>
  </si>
  <si>
    <t>Защита населения и территорий от  чрезвычайных ситуаций природного и техногенного характера, пожарная безопасность</t>
  </si>
  <si>
    <t>24 0 00</t>
  </si>
  <si>
    <t>24 0 01</t>
  </si>
  <si>
    <t>25 0 00</t>
  </si>
  <si>
    <t>25 0 01</t>
  </si>
  <si>
    <t>Молодёжная политика</t>
  </si>
  <si>
    <t>29 0 00</t>
  </si>
  <si>
    <t>29 0 02</t>
  </si>
  <si>
    <t>46 0 00</t>
  </si>
  <si>
    <t>46 0 01</t>
  </si>
  <si>
    <t>49 0 00</t>
  </si>
  <si>
    <t>49 0 01</t>
  </si>
  <si>
    <t>49 0 02</t>
  </si>
  <si>
    <t>990 00</t>
  </si>
  <si>
    <t>Другие общегосударственные расходы</t>
  </si>
  <si>
    <t>ОБЩЕГОСУДАРСТВЕННЫЕ РАСХОДЫ</t>
  </si>
  <si>
    <t xml:space="preserve">99 0 00 </t>
  </si>
  <si>
    <t>тыс.руб.</t>
  </si>
  <si>
    <t xml:space="preserve"> Программы муниципальных образований</t>
  </si>
  <si>
    <t>МП «Комплексное развитие транспортной инфраструктуры Котельниковского городского поселения Котельниковского муниципального района Волгоградской области на период 2019-2036гг.»</t>
  </si>
  <si>
    <t>Итого</t>
  </si>
  <si>
    <t>Обеспечение проведения выборов и референдумов</t>
  </si>
  <si>
    <t>ВСЕГО</t>
  </si>
  <si>
    <t>0100</t>
  </si>
  <si>
    <t>0102</t>
  </si>
  <si>
    <t>0103</t>
  </si>
  <si>
    <t>0104</t>
  </si>
  <si>
    <t>0106</t>
  </si>
  <si>
    <t>0107</t>
  </si>
  <si>
    <t>0111</t>
  </si>
  <si>
    <t>0113</t>
  </si>
  <si>
    <t>0300</t>
  </si>
  <si>
    <t>0309</t>
  </si>
  <si>
    <t>0310</t>
  </si>
  <si>
    <t>0314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</si>
  <si>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</si>
  <si>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</si>
  <si>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</si>
  <si>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</si>
  <si>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</si>
  <si>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</si>
  <si>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</si>
  <si>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</si>
  <si>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</si>
  <si>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</si>
  <si>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0707</t>
  </si>
  <si>
    <t>0800</t>
  </si>
  <si>
    <t>0801</t>
  </si>
  <si>
    <t>1100</t>
  </si>
  <si>
    <t>Противодействие экстремизму и профилактика терроризма</t>
  </si>
  <si>
    <t>Приложение № 5</t>
  </si>
  <si>
    <t>Непрограммные расходы органов муниципальной власти Котельниковского городлского поселения</t>
  </si>
  <si>
    <t>2026 год</t>
  </si>
  <si>
    <t>0505</t>
  </si>
  <si>
    <t>Другие вопросы в области ЖКХ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</si>
  <si>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2024-2026 годы»</t>
  </si>
  <si>
    <t>МП «Реформирование и модернизация коммунального хозяйства Котельниковского городского поселения на период 2024-2026гг.»</t>
  </si>
  <si>
    <t>МП «Реформирование и модернизация муниципального жилищного фонда Котельниковского городского поселения на период 2024-2026 гг.»</t>
  </si>
  <si>
    <t>МП «Развитие транспортной системы и обеспечение безопасности дорожного движения в Котельниковском городском поселении Котельниковского муниципального района Волгоградской области на период 2024-2026 гг.»</t>
  </si>
  <si>
    <t>МП «Обеспечение мероприятий по пожарной безопасности на территории Котельниковского городского поселения Котельниковского муниципального района Волгоградской области на 2024-2026 годы»</t>
  </si>
  <si>
    <t>МП « Обеспечение мероприятий по гражданской обороне и повышению уровня защиты населения и территории   Котельниковского городского поселения Котельниковского муниципального района Волгоградской области от чрезвычайных ситуаций природного и техногенного характера  2024-2026 гг.»</t>
  </si>
  <si>
    <t xml:space="preserve">0МП «Развитие и поддержка малого и среднего предпринимательства в Котельниковском городском поселении на период 2023-2027 годы» </t>
  </si>
  <si>
    <t>МП  «Развитие физической культуры и спорта на территории Котельниковского городского поселения на период 2024-2026 гг.»</t>
  </si>
  <si>
    <t xml:space="preserve"> </t>
  </si>
  <si>
    <t>МП «Развитие и поддержка малого и среднего предпринимательства в Котельниковском городском поселении на период 2013-2027 годы»</t>
  </si>
  <si>
    <t>МП «Реформирование и модернизация коммунального хозяйства Котельниковского городского поселения на период 2024-2026 гг.»</t>
  </si>
  <si>
    <t>МП «Развитие молодёжной политики на территории Котельниковского городского поселения на период 2024-2026 гг.»</t>
  </si>
  <si>
    <t>2027 год</t>
  </si>
  <si>
    <t>Распределение бюджетных ассигнований по разделам, подразделам, целевым статьям 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  на 2025-2027 год</t>
  </si>
  <si>
    <t>МП « По управлению муниципальным имуществом, по оказанию имущественной поддержки субъектам малого и среднего предпринимательства в Котельниковском городском поселении на 2025-2027 годы»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</si>
  <si>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2018-2034 гг.»</t>
  </si>
  <si>
    <t>МП «Противодействие экстремизму и профилактика терроризма на территории Котельниковского городского поселения Котельниковского муниципального района Волгоградской области на период 2025-2027 годы»</t>
  </si>
  <si>
    <t>МП «По управлению муниципальным имуществом, по оказанию имущественной поддержки субъектам малого и среднего предпринимательства в Котельниковском городском поселении на 2025-2027 годы»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</si>
  <si>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2018-2030 гг.»</t>
  </si>
  <si>
    <t>«О бюджете поселения на 2026 год и на плановый</t>
  </si>
  <si>
    <t>период 2027 и 2028 годов»</t>
  </si>
  <si>
    <t>2028 год</t>
  </si>
  <si>
    <t xml:space="preserve"> на 2026-2028 год        </t>
  </si>
  <si>
    <t xml:space="preserve"> «О бюджете поселения на 2026 год и на плановый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</si>
  <si>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Котельниковского городского поселения на 2026-2028 год</t>
  </si>
  <si>
    <t xml:space="preserve">Приложение № 7
к Решению Совета народных депутатов
Котельниковского городского поселения
«О бюджете поселения на 2026 год и на плановый
период 2027 и 2028 годов»
</t>
  </si>
  <si>
    <t xml:space="preserve">Приложение № 6
к Решению Совета народных депутатов
Котельниковского городского  поселения
«О бюджете поселения на 2026 год и на плановый
период 2027 и 2028 годов»
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</si>
  <si>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2026- 2028 год</t>
  </si>
  <si>
    <t>2026год</t>
  </si>
  <si>
    <t>период 2027  и 2028 годов»</t>
  </si>
  <si>
    <t>программ Котельнгиковского городского поселения на 2026-2028 год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</si>
  <si>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2021-2030годы»</t>
  </si>
  <si>
    <t>МП «Формирование современной городской среды в Котельниковском городском поселении Котельниковского муниципального района Волгоградской области на период 2018-2030гг.»</t>
  </si>
  <si>
    <t>МП «Развитие молодёжной политики на территории Котельниковского городского поселения на период 2024-2026гг.»</t>
  </si>
  <si>
    <t>МП «Развитие и поддержка малого и среднего предпринимательства в Котельниковском городском поселении на период 2023-2027 годы»</t>
  </si>
  <si>
    <t>МП «Энергосбережение и повышение энергетической эффективности Котельниковского городского поселения Котельниковского муниципального района Волгоградской области на период 2021-2030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</si>
</sst>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5C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4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right"/>
    </xf>
    <xf numFmtId="0" fontId="3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0" fillId="0" borderId="5" xfId="0" applyBorder="1" applyAlignment="1">
      <alignment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4" fillId="3" borderId="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5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11" fillId="4" borderId="5" xfId="0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3" fillId="7" borderId="5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7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13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wrapText="1"/>
    </xf>
    <xf numFmtId="49" fontId="14" fillId="3" borderId="5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5" borderId="5" xfId="0" applyNumberFormat="1" applyFont="1" applyFill="1" applyBorder="1" applyAlignment="1">
      <alignment horizontal="center"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3" fillId="4" borderId="5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2" fontId="2" fillId="3" borderId="5" xfId="0" applyNumberFormat="1" applyFont="1" applyFill="1" applyBorder="1" applyAlignment="1">
      <alignment horizontal="center" vertical="top" wrapText="1"/>
    </xf>
    <xf numFmtId="2" fontId="3" fillId="3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2" fillId="5" borderId="5" xfId="0" applyNumberFormat="1" applyFont="1" applyFill="1" applyBorder="1" applyAlignment="1">
      <alignment horizontal="center" vertical="top" wrapText="1"/>
    </xf>
    <xf numFmtId="2" fontId="3" fillId="6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4" borderId="5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3" fillId="6" borderId="3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4" fillId="3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3" fillId="7" borderId="5" xfId="0" applyNumberFormat="1" applyFont="1" applyFill="1" applyBorder="1" applyAlignment="1">
      <alignment horizontal="center" vertical="top" wrapText="1"/>
    </xf>
    <xf numFmtId="2" fontId="4" fillId="8" borderId="5" xfId="0" applyNumberFormat="1" applyFont="1" applyFill="1" applyBorder="1" applyAlignment="1">
      <alignment horizontal="center" vertical="top" wrapText="1"/>
    </xf>
    <xf numFmtId="2" fontId="2" fillId="8" borderId="5" xfId="0" applyNumberFormat="1" applyFont="1" applyFill="1" applyBorder="1" applyAlignment="1">
      <alignment horizontal="center" vertical="top" wrapText="1"/>
    </xf>
    <xf numFmtId="2" fontId="5" fillId="7" borderId="5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right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3" fillId="7" borderId="5" xfId="0" applyNumberFormat="1" applyFont="1" applyFill="1" applyBorder="1" applyAlignment="1">
      <alignment horizontal="center" vertical="top" wrapText="1"/>
    </xf>
    <xf numFmtId="49" fontId="5" fillId="7" borderId="5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0" xfId="0" applyFont="1" applyAlignment="1"/>
    <xf numFmtId="0" fontId="13" fillId="0" borderId="5" xfId="0" applyFont="1" applyBorder="1" applyAlignment="1">
      <alignment horizontal="center" wrapText="1"/>
    </xf>
    <xf numFmtId="0" fontId="18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vertical="top" wrapText="1"/>
    </xf>
    <xf numFmtId="2" fontId="1" fillId="9" borderId="5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6" fillId="0" borderId="1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0" fontId="0" fillId="0" borderId="15" xfId="0" applyBorder="1"/>
    <xf numFmtId="0" fontId="1" fillId="0" borderId="2" xfId="0" applyFont="1" applyBorder="1" applyAlignment="1">
      <alignment vertical="top" wrapText="1"/>
    </xf>
    <xf numFmtId="0" fontId="3" fillId="9" borderId="2" xfId="0" applyFont="1" applyFill="1" applyBorder="1" applyAlignment="1">
      <alignment vertical="top" wrapText="1"/>
    </xf>
    <xf numFmtId="49" fontId="5" fillId="9" borderId="5" xfId="0" applyNumberFormat="1" applyFont="1" applyFill="1" applyBorder="1" applyAlignment="1">
      <alignment horizontal="center" vertical="top" wrapText="1"/>
    </xf>
    <xf numFmtId="2" fontId="5" fillId="8" borderId="5" xfId="0" applyNumberFormat="1" applyFont="1" applyFill="1" applyBorder="1" applyAlignment="1">
      <alignment horizontal="center" vertical="top" wrapText="1"/>
    </xf>
    <xf numFmtId="2" fontId="6" fillId="9" borderId="5" xfId="0" applyNumberFormat="1" applyFont="1" applyFill="1" applyBorder="1" applyAlignment="1">
      <alignment horizontal="center" vertical="top" wrapText="1"/>
    </xf>
    <xf numFmtId="0" fontId="1" fillId="10" borderId="5" xfId="0" applyFont="1" applyFill="1" applyBorder="1" applyAlignment="1">
      <alignment vertical="top" wrapText="1"/>
    </xf>
    <xf numFmtId="2" fontId="1" fillId="10" borderId="5" xfId="0" applyNumberFormat="1" applyFont="1" applyFill="1" applyBorder="1" applyAlignment="1">
      <alignment horizontal="center" vertical="top" wrapText="1"/>
    </xf>
    <xf numFmtId="49" fontId="3" fillId="11" borderId="5" xfId="0" applyNumberFormat="1" applyFont="1" applyFill="1" applyBorder="1" applyAlignment="1">
      <alignment horizontal="center" vertical="top" wrapText="1"/>
    </xf>
    <xf numFmtId="0" fontId="3" fillId="11" borderId="5" xfId="0" applyFont="1" applyFill="1" applyBorder="1" applyAlignment="1">
      <alignment horizontal="center" vertical="top" wrapText="1"/>
    </xf>
    <xf numFmtId="2" fontId="3" fillId="11" borderId="5" xfId="0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0" fontId="2" fillId="5" borderId="12" xfId="0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1" fillId="9" borderId="12" xfId="0" applyFont="1" applyFill="1" applyBorder="1" applyAlignment="1">
      <alignment wrapText="1"/>
    </xf>
    <xf numFmtId="0" fontId="3" fillId="9" borderId="12" xfId="0" applyFont="1" applyFill="1" applyBorder="1" applyAlignment="1">
      <alignment vertical="top" wrapText="1"/>
    </xf>
    <xf numFmtId="0" fontId="5" fillId="9" borderId="12" xfId="0" applyFont="1" applyFill="1" applyBorder="1" applyAlignment="1">
      <alignment vertical="top" wrapText="1"/>
    </xf>
    <xf numFmtId="0" fontId="1" fillId="9" borderId="12" xfId="0" applyFont="1" applyFill="1" applyBorder="1" applyAlignment="1">
      <alignment vertical="top" wrapText="1"/>
    </xf>
    <xf numFmtId="0" fontId="2" fillId="9" borderId="12" xfId="0" applyFont="1" applyFill="1" applyBorder="1" applyAlignment="1">
      <alignment vertical="top" wrapText="1"/>
    </xf>
    <xf numFmtId="0" fontId="15" fillId="9" borderId="12" xfId="0" applyFont="1" applyFill="1" applyBorder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1" fillId="10" borderId="2" xfId="0" applyFont="1" applyFill="1" applyBorder="1" applyAlignment="1">
      <alignment vertical="top" wrapText="1"/>
    </xf>
    <xf numFmtId="49" fontId="1" fillId="10" borderId="5" xfId="0" applyNumberFormat="1" applyFont="1" applyFill="1" applyBorder="1" applyAlignment="1">
      <alignment horizontal="center" vertical="top" wrapText="1"/>
    </xf>
    <xf numFmtId="0" fontId="1" fillId="10" borderId="5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0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horizontal="right" wrapText="1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F1DD"/>
      <color rgb="FFFDE9D9"/>
      <color rgb="FFCCE5C1"/>
      <color rgb="FFCCC0D9"/>
      <color rgb="FFCCCCFF"/>
      <color rgb="FFDEBDFF"/>
      <color rgb="FF292929"/>
      <color rgb="FFCC99FF"/>
      <color rgb="FFFFFFCC"/>
      <color rgb="FFE3F9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9"/>
  <sheetViews>
    <sheetView workbookViewId="0">
      <selection sqref="A1:E47"/>
    </sheetView>
  </sheetViews>
  <sheetFormatPr defaultRowHeight="15" x14ac:dyDescent="0.25"/>
  <cols>
    <col min="1" max="1" width="9.28515625" style="5" customWidth="1"/>
    <col min="2" max="2" width="63.28515625" customWidth="1"/>
    <col min="3" max="3" width="17.42578125" customWidth="1"/>
    <col min="4" max="4" width="11.5703125" customWidth="1"/>
    <col min="5" max="5" width="13.140625" customWidth="1"/>
  </cols>
  <sheetData>
    <row r="2" spans="1:5" ht="100.5" customHeight="1" x14ac:dyDescent="0.25">
      <c r="A2" s="190" t="s">
        <v>76</v>
      </c>
      <c r="B2" s="190"/>
      <c r="C2" s="190"/>
      <c r="D2" s="190"/>
      <c r="E2" s="190"/>
    </row>
    <row r="3" spans="1:5" ht="15.75" x14ac:dyDescent="0.25">
      <c r="A3" s="190" t="s">
        <v>65</v>
      </c>
      <c r="B3" s="190"/>
      <c r="C3" s="190"/>
      <c r="D3" s="190"/>
      <c r="E3" s="190"/>
    </row>
    <row r="4" spans="1:5" ht="44.25" customHeight="1" x14ac:dyDescent="0.25">
      <c r="A4" s="190" t="s">
        <v>77</v>
      </c>
      <c r="B4" s="190"/>
      <c r="C4" s="190"/>
      <c r="D4" s="190"/>
      <c r="E4" s="190"/>
    </row>
    <row r="5" spans="1:5" ht="15.75" x14ac:dyDescent="0.25">
      <c r="A5" s="190" t="s">
        <v>189</v>
      </c>
      <c r="B5" s="190"/>
      <c r="C5" s="190"/>
      <c r="D5" s="190"/>
      <c r="E5" s="190"/>
    </row>
    <row r="6" spans="1:5" ht="15.75" x14ac:dyDescent="0.25">
      <c r="A6" s="190" t="s">
        <v>190</v>
      </c>
      <c r="B6" s="190"/>
      <c r="C6" s="190"/>
      <c r="D6" s="190"/>
      <c r="E6" s="190"/>
    </row>
    <row r="7" spans="1:5" ht="18.75" x14ac:dyDescent="0.3">
      <c r="A7" s="29"/>
    </row>
    <row r="8" spans="1:5" ht="15.75" customHeight="1" x14ac:dyDescent="0.3">
      <c r="A8" s="29"/>
    </row>
    <row r="9" spans="1:5" ht="18.75" x14ac:dyDescent="0.3">
      <c r="A9" s="29"/>
    </row>
    <row r="10" spans="1:5" ht="18.75" x14ac:dyDescent="0.3">
      <c r="A10" s="191" t="s">
        <v>78</v>
      </c>
      <c r="B10" s="191"/>
      <c r="C10" s="191"/>
      <c r="D10" s="191"/>
      <c r="E10" s="191"/>
    </row>
    <row r="11" spans="1:5" ht="16.5" customHeight="1" x14ac:dyDescent="0.3">
      <c r="A11" s="191" t="s">
        <v>79</v>
      </c>
      <c r="B11" s="191"/>
      <c r="C11" s="191"/>
      <c r="D11" s="191"/>
      <c r="E11" s="191"/>
    </row>
    <row r="12" spans="1:5" ht="18.75" x14ac:dyDescent="0.3">
      <c r="A12" s="191" t="s">
        <v>192</v>
      </c>
      <c r="B12" s="191"/>
      <c r="C12" s="191"/>
      <c r="D12" s="191"/>
      <c r="E12" s="191"/>
    </row>
    <row r="13" spans="1:5" ht="19.5" thickBot="1" x14ac:dyDescent="0.35">
      <c r="A13" s="29" t="s">
        <v>80</v>
      </c>
    </row>
    <row r="14" spans="1:5" ht="26.25" customHeight="1" thickBot="1" x14ac:dyDescent="0.3">
      <c r="A14" s="185" t="s">
        <v>0</v>
      </c>
      <c r="B14" s="65"/>
      <c r="C14" s="187" t="s">
        <v>81</v>
      </c>
      <c r="D14" s="188"/>
      <c r="E14" s="189"/>
    </row>
    <row r="15" spans="1:5" ht="16.5" thickBot="1" x14ac:dyDescent="0.3">
      <c r="A15" s="186"/>
      <c r="B15" s="66" t="s">
        <v>1</v>
      </c>
      <c r="C15" s="3" t="s">
        <v>167</v>
      </c>
      <c r="D15" s="3" t="s">
        <v>182</v>
      </c>
      <c r="E15" s="3" t="s">
        <v>191</v>
      </c>
    </row>
    <row r="16" spans="1:5" ht="16.5" thickBot="1" x14ac:dyDescent="0.3">
      <c r="A16" s="67">
        <v>1</v>
      </c>
      <c r="B16" s="1">
        <v>2</v>
      </c>
      <c r="C16" s="1">
        <v>3</v>
      </c>
      <c r="D16" s="1">
        <v>4</v>
      </c>
      <c r="E16" s="1">
        <v>5</v>
      </c>
    </row>
    <row r="17" spans="1:5" ht="16.5" thickBot="1" x14ac:dyDescent="0.3">
      <c r="A17" s="70" t="s">
        <v>138</v>
      </c>
      <c r="B17" s="2" t="s">
        <v>3</v>
      </c>
      <c r="C17" s="68">
        <f>SUM(C18:C24)</f>
        <v>52521.8</v>
      </c>
      <c r="D17" s="68">
        <f t="shared" ref="D17:E17" si="0">SUM(D18:D24)</f>
        <v>55330.899999999994</v>
      </c>
      <c r="E17" s="68">
        <f t="shared" si="0"/>
        <v>63689.1</v>
      </c>
    </row>
    <row r="18" spans="1:5" ht="32.25" thickBot="1" x14ac:dyDescent="0.3">
      <c r="A18" s="71" t="s">
        <v>139</v>
      </c>
      <c r="B18" s="4" t="s">
        <v>4</v>
      </c>
      <c r="C18" s="69">
        <v>2399.1</v>
      </c>
      <c r="D18" s="69">
        <v>2399.1</v>
      </c>
      <c r="E18" s="69">
        <v>2399.1</v>
      </c>
    </row>
    <row r="19" spans="1:5" ht="63.75" thickBot="1" x14ac:dyDescent="0.3">
      <c r="A19" s="71" t="s">
        <v>140</v>
      </c>
      <c r="B19" s="4" t="s">
        <v>82</v>
      </c>
      <c r="C19" s="69">
        <v>1551.3</v>
      </c>
      <c r="D19" s="69">
        <v>1551.3</v>
      </c>
      <c r="E19" s="69">
        <v>1551.3</v>
      </c>
    </row>
    <row r="20" spans="1:5" ht="48" thickBot="1" x14ac:dyDescent="0.3">
      <c r="A20" s="71" t="s">
        <v>141</v>
      </c>
      <c r="B20" s="4" t="s">
        <v>5</v>
      </c>
      <c r="C20" s="69">
        <v>11459.5</v>
      </c>
      <c r="D20" s="69">
        <v>11459.5</v>
      </c>
      <c r="E20" s="69">
        <v>11459.5</v>
      </c>
    </row>
    <row r="21" spans="1:5" ht="48" thickBot="1" x14ac:dyDescent="0.3">
      <c r="A21" s="71" t="s">
        <v>142</v>
      </c>
      <c r="B21" s="4" t="s">
        <v>6</v>
      </c>
      <c r="C21" s="69">
        <v>611.9</v>
      </c>
      <c r="D21" s="69">
        <v>611.9</v>
      </c>
      <c r="E21" s="69">
        <v>72</v>
      </c>
    </row>
    <row r="22" spans="1:5" ht="16.5" thickBot="1" x14ac:dyDescent="0.3">
      <c r="A22" s="71" t="s">
        <v>143</v>
      </c>
      <c r="B22" s="4" t="s">
        <v>136</v>
      </c>
      <c r="C22" s="69">
        <v>3490</v>
      </c>
      <c r="D22" s="69">
        <v>0</v>
      </c>
      <c r="E22" s="69">
        <v>0</v>
      </c>
    </row>
    <row r="23" spans="1:5" ht="16.5" thickBot="1" x14ac:dyDescent="0.3">
      <c r="A23" s="71" t="s">
        <v>144</v>
      </c>
      <c r="B23" s="4" t="s">
        <v>7</v>
      </c>
      <c r="C23" s="69">
        <v>500</v>
      </c>
      <c r="D23" s="69">
        <v>500</v>
      </c>
      <c r="E23" s="69">
        <v>500</v>
      </c>
    </row>
    <row r="24" spans="1:5" ht="16.5" thickBot="1" x14ac:dyDescent="0.3">
      <c r="A24" s="71" t="s">
        <v>145</v>
      </c>
      <c r="B24" s="4" t="s">
        <v>8</v>
      </c>
      <c r="C24" s="69">
        <v>32510</v>
      </c>
      <c r="D24" s="69">
        <v>38809.1</v>
      </c>
      <c r="E24" s="69">
        <v>47707.199999999997</v>
      </c>
    </row>
    <row r="25" spans="1:5" ht="32.25" thickBot="1" x14ac:dyDescent="0.3">
      <c r="A25" s="70" t="s">
        <v>146</v>
      </c>
      <c r="B25" s="2" t="s">
        <v>9</v>
      </c>
      <c r="C25" s="68">
        <f>SUM(C26:C28)</f>
        <v>4177.3</v>
      </c>
      <c r="D25" s="68">
        <f t="shared" ref="D25:E25" si="1">SUM(D26:D28)</f>
        <v>3994</v>
      </c>
      <c r="E25" s="68">
        <f t="shared" si="1"/>
        <v>3974</v>
      </c>
    </row>
    <row r="26" spans="1:5" ht="16.5" thickBot="1" x14ac:dyDescent="0.3">
      <c r="A26" s="71" t="s">
        <v>147</v>
      </c>
      <c r="B26" s="4" t="s">
        <v>83</v>
      </c>
      <c r="C26" s="69">
        <v>2580</v>
      </c>
      <c r="D26" s="69">
        <v>2580</v>
      </c>
      <c r="E26" s="69">
        <v>2580</v>
      </c>
    </row>
    <row r="27" spans="1:5" ht="48" thickBot="1" x14ac:dyDescent="0.3">
      <c r="A27" s="71" t="s">
        <v>148</v>
      </c>
      <c r="B27" s="4" t="s">
        <v>84</v>
      </c>
      <c r="C27" s="69">
        <v>607.29999999999995</v>
      </c>
      <c r="D27" s="69">
        <v>404</v>
      </c>
      <c r="E27" s="69">
        <v>404</v>
      </c>
    </row>
    <row r="28" spans="1:5" ht="32.25" thickBot="1" x14ac:dyDescent="0.3">
      <c r="A28" s="71" t="s">
        <v>149</v>
      </c>
      <c r="B28" s="4" t="s">
        <v>10</v>
      </c>
      <c r="C28" s="69">
        <v>990</v>
      </c>
      <c r="D28" s="69">
        <v>1010</v>
      </c>
      <c r="E28" s="69">
        <v>990</v>
      </c>
    </row>
    <row r="29" spans="1:5" ht="16.5" thickBot="1" x14ac:dyDescent="0.3">
      <c r="A29" s="70" t="s">
        <v>150</v>
      </c>
      <c r="B29" s="2" t="s">
        <v>11</v>
      </c>
      <c r="C29" s="68">
        <f>SUM(C30:C33)</f>
        <v>46352.3</v>
      </c>
      <c r="D29" s="68">
        <f t="shared" ref="D29:E29" si="2">SUM(D30:D33)</f>
        <v>65026.5</v>
      </c>
      <c r="E29" s="68">
        <f t="shared" si="2"/>
        <v>75731.599999999991</v>
      </c>
    </row>
    <row r="30" spans="1:5" ht="16.5" thickBot="1" x14ac:dyDescent="0.3">
      <c r="A30" s="71" t="s">
        <v>151</v>
      </c>
      <c r="B30" s="4" t="s">
        <v>85</v>
      </c>
      <c r="C30" s="69">
        <v>1200</v>
      </c>
      <c r="D30" s="69">
        <v>1200</v>
      </c>
      <c r="E30" s="69">
        <v>1200</v>
      </c>
    </row>
    <row r="31" spans="1:5" ht="16.5" thickBot="1" x14ac:dyDescent="0.3">
      <c r="A31" s="71" t="s">
        <v>152</v>
      </c>
      <c r="B31" s="4" t="s">
        <v>86</v>
      </c>
      <c r="C31" s="69">
        <v>82.4</v>
      </c>
      <c r="D31" s="69">
        <v>82.4</v>
      </c>
      <c r="E31" s="69">
        <v>82.4</v>
      </c>
    </row>
    <row r="32" spans="1:5" ht="16.5" thickBot="1" x14ac:dyDescent="0.3">
      <c r="A32" s="71" t="s">
        <v>153</v>
      </c>
      <c r="B32" s="4" t="s">
        <v>12</v>
      </c>
      <c r="C32" s="69">
        <v>44069.9</v>
      </c>
      <c r="D32" s="69">
        <v>62744.1</v>
      </c>
      <c r="E32" s="69">
        <v>73449.2</v>
      </c>
    </row>
    <row r="33" spans="1:5" ht="16.5" thickBot="1" x14ac:dyDescent="0.3">
      <c r="A33" s="71" t="s">
        <v>154</v>
      </c>
      <c r="B33" s="4" t="s">
        <v>13</v>
      </c>
      <c r="C33" s="69">
        <v>1000</v>
      </c>
      <c r="D33" s="69">
        <v>1000</v>
      </c>
      <c r="E33" s="69">
        <v>1000</v>
      </c>
    </row>
    <row r="34" spans="1:5" ht="16.5" thickBot="1" x14ac:dyDescent="0.3">
      <c r="A34" s="70" t="s">
        <v>155</v>
      </c>
      <c r="B34" s="2" t="s">
        <v>14</v>
      </c>
      <c r="C34" s="68">
        <f>SUM(C35:C38)</f>
        <v>270043</v>
      </c>
      <c r="D34" s="68">
        <f t="shared" ref="D34:E34" si="3">SUM(D35:D38)</f>
        <v>145375.70000000001</v>
      </c>
      <c r="E34" s="68">
        <f t="shared" si="3"/>
        <v>145062.79999999999</v>
      </c>
    </row>
    <row r="35" spans="1:5" ht="16.5" thickBot="1" x14ac:dyDescent="0.3">
      <c r="A35" s="71" t="s">
        <v>156</v>
      </c>
      <c r="B35" s="4" t="s">
        <v>87</v>
      </c>
      <c r="C35" s="69">
        <v>2980</v>
      </c>
      <c r="D35" s="69">
        <v>3010</v>
      </c>
      <c r="E35" s="69">
        <v>2610</v>
      </c>
    </row>
    <row r="36" spans="1:5" ht="16.5" thickBot="1" x14ac:dyDescent="0.3">
      <c r="A36" s="71" t="s">
        <v>157</v>
      </c>
      <c r="B36" s="4" t="s">
        <v>15</v>
      </c>
      <c r="C36" s="69">
        <v>25469</v>
      </c>
      <c r="D36" s="69">
        <v>8603</v>
      </c>
      <c r="E36" s="69">
        <v>8603</v>
      </c>
    </row>
    <row r="37" spans="1:5" ht="16.5" thickBot="1" x14ac:dyDescent="0.3">
      <c r="A37" s="71" t="s">
        <v>158</v>
      </c>
      <c r="B37" s="4" t="s">
        <v>16</v>
      </c>
      <c r="C37" s="69">
        <v>132871</v>
      </c>
      <c r="D37" s="69">
        <v>133762.70000000001</v>
      </c>
      <c r="E37" s="69">
        <v>133849.79999999999</v>
      </c>
    </row>
    <row r="38" spans="1:5" ht="16.5" thickBot="1" x14ac:dyDescent="0.3">
      <c r="A38" s="71" t="s">
        <v>168</v>
      </c>
      <c r="B38" s="4" t="s">
        <v>169</v>
      </c>
      <c r="C38" s="69">
        <v>108723</v>
      </c>
      <c r="D38" s="69">
        <v>0</v>
      </c>
      <c r="E38" s="69">
        <v>0</v>
      </c>
    </row>
    <row r="39" spans="1:5" ht="16.5" thickBot="1" x14ac:dyDescent="0.3">
      <c r="A39" s="70" t="s">
        <v>159</v>
      </c>
      <c r="B39" s="2" t="s">
        <v>17</v>
      </c>
      <c r="C39" s="68">
        <f>SUM(C40)</f>
        <v>900</v>
      </c>
      <c r="D39" s="68">
        <f t="shared" ref="D39:E39" si="4">SUM(D40)</f>
        <v>750</v>
      </c>
      <c r="E39" s="68">
        <f t="shared" si="4"/>
        <v>0</v>
      </c>
    </row>
    <row r="40" spans="1:5" ht="16.5" thickBot="1" x14ac:dyDescent="0.3">
      <c r="A40" s="71" t="s">
        <v>160</v>
      </c>
      <c r="B40" s="154" t="s">
        <v>18</v>
      </c>
      <c r="C40" s="155">
        <v>900</v>
      </c>
      <c r="D40" s="155">
        <v>750</v>
      </c>
      <c r="E40" s="155">
        <v>0</v>
      </c>
    </row>
    <row r="41" spans="1:5" ht="16.5" thickBot="1" x14ac:dyDescent="0.3">
      <c r="A41" s="70" t="s">
        <v>161</v>
      </c>
      <c r="B41" s="2" t="s">
        <v>19</v>
      </c>
      <c r="C41" s="68">
        <f>SUM(C42)</f>
        <v>34293</v>
      </c>
      <c r="D41" s="68">
        <f t="shared" ref="D41:E41" si="5">SUM(D42)</f>
        <v>30336</v>
      </c>
      <c r="E41" s="68">
        <f t="shared" si="5"/>
        <v>30336</v>
      </c>
    </row>
    <row r="42" spans="1:5" ht="16.5" thickBot="1" x14ac:dyDescent="0.3">
      <c r="A42" s="71" t="s">
        <v>162</v>
      </c>
      <c r="B42" s="4" t="s">
        <v>20</v>
      </c>
      <c r="C42" s="69">
        <v>34293</v>
      </c>
      <c r="D42" s="69">
        <v>30336</v>
      </c>
      <c r="E42" s="69">
        <v>30336</v>
      </c>
    </row>
    <row r="43" spans="1:5" ht="16.5" thickBot="1" x14ac:dyDescent="0.3">
      <c r="A43" s="70" t="s">
        <v>163</v>
      </c>
      <c r="B43" s="2" t="s">
        <v>21</v>
      </c>
      <c r="C43" s="68">
        <f>SUM(C44)</f>
        <v>650</v>
      </c>
      <c r="D43" s="68">
        <f t="shared" ref="D43:E43" si="6">SUM(D44)</f>
        <v>650</v>
      </c>
      <c r="E43" s="68">
        <f t="shared" si="6"/>
        <v>650</v>
      </c>
    </row>
    <row r="44" spans="1:5" ht="16.5" thickBot="1" x14ac:dyDescent="0.3">
      <c r="A44" s="71">
        <v>1105</v>
      </c>
      <c r="B44" s="4" t="s">
        <v>22</v>
      </c>
      <c r="C44" s="69">
        <v>650</v>
      </c>
      <c r="D44" s="69">
        <v>650</v>
      </c>
      <c r="E44" s="69">
        <v>650</v>
      </c>
    </row>
    <row r="45" spans="1:5" ht="16.5" thickBot="1" x14ac:dyDescent="0.3">
      <c r="A45" s="70">
        <v>1200</v>
      </c>
      <c r="B45" s="2" t="s">
        <v>23</v>
      </c>
      <c r="C45" s="68">
        <f>SUM(C46)</f>
        <v>500</v>
      </c>
      <c r="D45" s="68">
        <f t="shared" ref="D45:E45" si="7">SUM(D46)</f>
        <v>500</v>
      </c>
      <c r="E45" s="68">
        <f t="shared" si="7"/>
        <v>500</v>
      </c>
    </row>
    <row r="46" spans="1:5" ht="16.5" thickBot="1" x14ac:dyDescent="0.3">
      <c r="A46" s="71">
        <v>1204</v>
      </c>
      <c r="B46" s="4" t="s">
        <v>24</v>
      </c>
      <c r="C46" s="69">
        <v>500</v>
      </c>
      <c r="D46" s="69">
        <v>500</v>
      </c>
      <c r="E46" s="69">
        <v>500</v>
      </c>
    </row>
    <row r="47" spans="1:5" ht="16.5" thickBot="1" x14ac:dyDescent="0.3">
      <c r="A47" s="23"/>
      <c r="B47" s="2" t="s">
        <v>137</v>
      </c>
      <c r="C47" s="68">
        <f>SUM(C17+C25+C29+C34+C39+C41+C43+C45)</f>
        <v>409437.4</v>
      </c>
      <c r="D47" s="68">
        <f t="shared" ref="D47:E47" si="8">SUM(D17+D25+D29+D34+D39+D41+D43+D45)</f>
        <v>301963.09999999998</v>
      </c>
      <c r="E47" s="68">
        <f t="shared" si="8"/>
        <v>319943.5</v>
      </c>
    </row>
    <row r="48" spans="1:5" x14ac:dyDescent="0.25">
      <c r="C48" s="72"/>
    </row>
    <row r="49" spans="3:3" x14ac:dyDescent="0.25">
      <c r="C49" s="72"/>
    </row>
  </sheetData>
  <mergeCells count="10">
    <mergeCell ref="A14:A15"/>
    <mergeCell ref="C14:E14"/>
    <mergeCell ref="A4:E4"/>
    <mergeCell ref="A2:E2"/>
    <mergeCell ref="A3:E3"/>
    <mergeCell ref="A5:E5"/>
    <mergeCell ref="A6:E6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55"/>
  <sheetViews>
    <sheetView topLeftCell="A126" workbookViewId="0">
      <selection activeCell="A17" sqref="A17"/>
    </sheetView>
  </sheetViews>
  <sheetFormatPr defaultRowHeight="15" x14ac:dyDescent="0.25"/>
  <cols>
    <col min="1" max="1" width="47.5703125" customWidth="1"/>
    <col min="2" max="2" width="15" style="5" customWidth="1"/>
    <col min="3" max="3" width="13.5703125" customWidth="1"/>
    <col min="4" max="4" width="13" customWidth="1"/>
    <col min="5" max="5" width="13.5703125" customWidth="1"/>
    <col min="6" max="6" width="14.5703125" customWidth="1"/>
    <col min="7" max="7" width="14.42578125" customWidth="1"/>
  </cols>
  <sheetData>
    <row r="2" spans="1:11" ht="15" customHeight="1" x14ac:dyDescent="0.25">
      <c r="A2" s="190" t="s">
        <v>165</v>
      </c>
      <c r="B2" s="190"/>
      <c r="C2" s="190"/>
      <c r="D2" s="190"/>
      <c r="E2" s="190"/>
      <c r="F2" s="190"/>
      <c r="G2" s="190"/>
      <c r="H2" s="134"/>
      <c r="I2" s="134"/>
      <c r="J2" s="134"/>
      <c r="K2" s="134"/>
    </row>
    <row r="3" spans="1:11" ht="15" customHeight="1" x14ac:dyDescent="0.25">
      <c r="A3" s="190" t="s">
        <v>65</v>
      </c>
      <c r="B3" s="190"/>
      <c r="C3" s="190"/>
      <c r="D3" s="190"/>
      <c r="E3" s="190"/>
      <c r="F3" s="190"/>
      <c r="G3" s="190"/>
      <c r="H3" s="134"/>
      <c r="I3" s="134"/>
      <c r="J3" s="134"/>
      <c r="K3" s="134"/>
    </row>
    <row r="4" spans="1:11" ht="15" customHeight="1" x14ac:dyDescent="0.25">
      <c r="A4" s="190" t="s">
        <v>77</v>
      </c>
      <c r="B4" s="190"/>
      <c r="C4" s="190"/>
      <c r="D4" s="190"/>
      <c r="E4" s="190"/>
      <c r="F4" s="190"/>
      <c r="G4" s="190"/>
      <c r="H4" s="134"/>
      <c r="I4" s="134"/>
      <c r="J4" s="134"/>
      <c r="K4" s="134"/>
    </row>
    <row r="5" spans="1:11" ht="15" customHeight="1" x14ac:dyDescent="0.25">
      <c r="A5" s="190" t="s">
        <v>193</v>
      </c>
      <c r="B5" s="190"/>
      <c r="C5" s="190"/>
      <c r="D5" s="190"/>
      <c r="E5" s="190"/>
      <c r="F5" s="190"/>
      <c r="G5" s="190"/>
      <c r="H5" s="134"/>
      <c r="I5" s="134"/>
      <c r="J5" s="134"/>
      <c r="K5" s="134"/>
    </row>
    <row r="6" spans="1:11" ht="15" customHeight="1" x14ac:dyDescent="0.25">
      <c r="A6" s="190" t="s">
        <v>190</v>
      </c>
      <c r="B6" s="190"/>
      <c r="C6" s="190"/>
      <c r="D6" s="190"/>
      <c r="E6" s="190"/>
      <c r="F6" s="190"/>
      <c r="G6" s="190"/>
      <c r="H6" s="134"/>
      <c r="I6" s="134"/>
      <c r="J6" s="134"/>
      <c r="K6" s="134"/>
    </row>
    <row r="7" spans="1:11" ht="15" customHeight="1" x14ac:dyDescent="0.25">
      <c r="A7" s="103"/>
      <c r="B7" s="137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5" customHeight="1" x14ac:dyDescent="0.25">
      <c r="A8" s="103"/>
      <c r="B8" s="137"/>
      <c r="C8" s="103"/>
      <c r="D8" s="103"/>
      <c r="E8" s="103"/>
      <c r="F8" s="103"/>
      <c r="G8" s="103"/>
      <c r="H8" s="103"/>
      <c r="I8" s="103"/>
      <c r="J8" s="103"/>
      <c r="K8" s="103"/>
    </row>
    <row r="9" spans="1:11" ht="15" customHeight="1" x14ac:dyDescent="0.25">
      <c r="A9" s="103"/>
      <c r="B9" s="137"/>
      <c r="C9" s="103"/>
      <c r="D9" s="103"/>
      <c r="E9" s="103"/>
      <c r="F9" s="103"/>
      <c r="G9" s="103"/>
      <c r="H9" s="103"/>
      <c r="I9" s="103"/>
      <c r="J9" s="103"/>
      <c r="K9" s="103"/>
    </row>
    <row r="10" spans="1:11" ht="78" customHeight="1" thickBot="1" x14ac:dyDescent="0.3">
      <c r="A10" s="199" t="s">
        <v>183</v>
      </c>
      <c r="B10" s="199"/>
      <c r="C10" s="199"/>
      <c r="D10" s="199"/>
      <c r="E10" s="199"/>
      <c r="F10" s="199"/>
      <c r="G10" s="199"/>
      <c r="H10" s="136"/>
      <c r="I10" s="136"/>
      <c r="J10" s="136"/>
      <c r="K10" s="136"/>
    </row>
    <row r="11" spans="1:11" ht="69.75" customHeight="1" x14ac:dyDescent="0.25">
      <c r="A11" s="101"/>
      <c r="B11" s="75"/>
      <c r="C11" s="185" t="s">
        <v>26</v>
      </c>
      <c r="D11" s="105"/>
      <c r="E11" s="193" t="s">
        <v>2</v>
      </c>
      <c r="F11" s="194"/>
      <c r="G11" s="195"/>
    </row>
    <row r="12" spans="1:11" ht="43.5" thickBot="1" x14ac:dyDescent="0.3">
      <c r="A12" s="104"/>
      <c r="B12" s="76"/>
      <c r="C12" s="192"/>
      <c r="D12" s="31" t="s">
        <v>27</v>
      </c>
      <c r="E12" s="196"/>
      <c r="F12" s="197"/>
      <c r="G12" s="198"/>
    </row>
    <row r="13" spans="1:11" ht="29.25" thickBot="1" x14ac:dyDescent="0.3">
      <c r="A13" s="102" t="s">
        <v>1</v>
      </c>
      <c r="B13" s="77" t="s">
        <v>0</v>
      </c>
      <c r="C13" s="186"/>
      <c r="D13" s="30"/>
      <c r="E13" s="32" t="s">
        <v>167</v>
      </c>
      <c r="F13" s="32" t="s">
        <v>182</v>
      </c>
      <c r="G13" s="32" t="s">
        <v>191</v>
      </c>
    </row>
    <row r="14" spans="1:11" ht="16.5" thickBot="1" x14ac:dyDescent="0.3">
      <c r="A14" s="107">
        <v>1</v>
      </c>
      <c r="B14" s="78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</row>
    <row r="15" spans="1:11" ht="16.5" thickBot="1" x14ac:dyDescent="0.3">
      <c r="A15" s="7" t="s">
        <v>3</v>
      </c>
      <c r="B15" s="83" t="s">
        <v>138</v>
      </c>
      <c r="C15" s="37"/>
      <c r="D15" s="37"/>
      <c r="E15" s="93">
        <f>SUM(E16+E19+E24+E28+E34+E37+E31)</f>
        <v>52521.8</v>
      </c>
      <c r="F15" s="93">
        <f t="shared" ref="F15:G15" si="0">SUM(F16+F19+F24+F28+F34+F37+F31)</f>
        <v>55330.899999999994</v>
      </c>
      <c r="G15" s="93">
        <f t="shared" si="0"/>
        <v>63689.1</v>
      </c>
    </row>
    <row r="16" spans="1:11" ht="48" thickBot="1" x14ac:dyDescent="0.3">
      <c r="A16" s="21" t="s">
        <v>28</v>
      </c>
      <c r="B16" s="85" t="s">
        <v>139</v>
      </c>
      <c r="C16" s="14"/>
      <c r="D16" s="14"/>
      <c r="E16" s="95">
        <f>SUM(E17)</f>
        <v>2399.1</v>
      </c>
      <c r="F16" s="95">
        <f t="shared" ref="F16:G16" si="1">SUM(F17)</f>
        <v>2399.1</v>
      </c>
      <c r="G16" s="95">
        <f t="shared" si="1"/>
        <v>2399.1</v>
      </c>
    </row>
    <row r="17" spans="1:7" ht="63.75" thickBot="1" x14ac:dyDescent="0.3">
      <c r="A17" s="21" t="s">
        <v>89</v>
      </c>
      <c r="B17" s="85" t="s">
        <v>139</v>
      </c>
      <c r="C17" s="14" t="s">
        <v>30</v>
      </c>
      <c r="D17" s="14"/>
      <c r="E17" s="95">
        <f>SUM(E18)</f>
        <v>2399.1</v>
      </c>
      <c r="F17" s="95">
        <f t="shared" ref="F17:G17" si="2">SUM(F18)</f>
        <v>2399.1</v>
      </c>
      <c r="G17" s="95">
        <f t="shared" si="2"/>
        <v>2399.1</v>
      </c>
    </row>
    <row r="18" spans="1:7" ht="95.25" thickBot="1" x14ac:dyDescent="0.3">
      <c r="A18" s="106" t="s">
        <v>29</v>
      </c>
      <c r="B18" s="86" t="s">
        <v>139</v>
      </c>
      <c r="C18" s="1" t="s">
        <v>30</v>
      </c>
      <c r="D18" s="1">
        <v>100</v>
      </c>
      <c r="E18" s="69">
        <v>2399.1</v>
      </c>
      <c r="F18" s="69">
        <v>2399.1</v>
      </c>
      <c r="G18" s="69">
        <v>2399.1</v>
      </c>
    </row>
    <row r="19" spans="1:7" ht="95.25" thickBot="1" x14ac:dyDescent="0.3">
      <c r="A19" s="21" t="s">
        <v>82</v>
      </c>
      <c r="B19" s="85" t="s">
        <v>140</v>
      </c>
      <c r="C19" s="14"/>
      <c r="D19" s="14"/>
      <c r="E19" s="95">
        <f>SUM(E20)</f>
        <v>1551.3</v>
      </c>
      <c r="F19" s="95">
        <f t="shared" ref="F19:G19" si="3">SUM(F20)</f>
        <v>1551.3</v>
      </c>
      <c r="G19" s="95">
        <f t="shared" si="3"/>
        <v>1551.3</v>
      </c>
    </row>
    <row r="20" spans="1:7" ht="63.75" thickBot="1" x14ac:dyDescent="0.3">
      <c r="A20" s="21" t="s">
        <v>89</v>
      </c>
      <c r="B20" s="85" t="s">
        <v>140</v>
      </c>
      <c r="C20" s="14" t="s">
        <v>30</v>
      </c>
      <c r="D20" s="14"/>
      <c r="E20" s="95">
        <f>SUM(E21:E23)</f>
        <v>1551.3</v>
      </c>
      <c r="F20" s="95">
        <f t="shared" ref="F20:G20" si="4">SUM(F21:F23)</f>
        <v>1551.3</v>
      </c>
      <c r="G20" s="95">
        <f t="shared" si="4"/>
        <v>1551.3</v>
      </c>
    </row>
    <row r="21" spans="1:7" ht="95.25" thickBot="1" x14ac:dyDescent="0.3">
      <c r="A21" s="106" t="s">
        <v>29</v>
      </c>
      <c r="B21" s="86" t="s">
        <v>140</v>
      </c>
      <c r="C21" s="1" t="s">
        <v>30</v>
      </c>
      <c r="D21" s="1">
        <v>100</v>
      </c>
      <c r="E21" s="69">
        <v>1424.2</v>
      </c>
      <c r="F21" s="69">
        <v>1424.2</v>
      </c>
      <c r="G21" s="69">
        <v>1424.2</v>
      </c>
    </row>
    <row r="22" spans="1:7" ht="32.25" thickBot="1" x14ac:dyDescent="0.3">
      <c r="A22" s="106" t="s">
        <v>32</v>
      </c>
      <c r="B22" s="86" t="s">
        <v>140</v>
      </c>
      <c r="C22" s="1" t="s">
        <v>30</v>
      </c>
      <c r="D22" s="1">
        <v>200</v>
      </c>
      <c r="E22" s="69">
        <v>127.1</v>
      </c>
      <c r="F22" s="69">
        <v>127.1</v>
      </c>
      <c r="G22" s="69">
        <v>127.1</v>
      </c>
    </row>
    <row r="23" spans="1:7" ht="16.5" thickBot="1" x14ac:dyDescent="0.3">
      <c r="A23" s="106" t="s">
        <v>33</v>
      </c>
      <c r="B23" s="86" t="s">
        <v>140</v>
      </c>
      <c r="C23" s="1" t="s">
        <v>30</v>
      </c>
      <c r="D23" s="1">
        <v>800</v>
      </c>
      <c r="E23" s="69">
        <v>0</v>
      </c>
      <c r="F23" s="69">
        <v>0</v>
      </c>
      <c r="G23" s="69">
        <v>0</v>
      </c>
    </row>
    <row r="24" spans="1:7" ht="63.75" thickBot="1" x14ac:dyDescent="0.3">
      <c r="A24" s="21" t="s">
        <v>31</v>
      </c>
      <c r="B24" s="85" t="s">
        <v>141</v>
      </c>
      <c r="C24" s="14"/>
      <c r="D24" s="14"/>
      <c r="E24" s="95">
        <f>SUM(E25)</f>
        <v>11459.5</v>
      </c>
      <c r="F24" s="95">
        <f t="shared" ref="F24:G24" si="5">SUM(F25)</f>
        <v>11459.5</v>
      </c>
      <c r="G24" s="95">
        <f t="shared" si="5"/>
        <v>11459.5</v>
      </c>
    </row>
    <row r="25" spans="1:7" ht="63.75" thickBot="1" x14ac:dyDescent="0.3">
      <c r="A25" s="21" t="s">
        <v>89</v>
      </c>
      <c r="B25" s="85" t="s">
        <v>141</v>
      </c>
      <c r="C25" s="14" t="s">
        <v>30</v>
      </c>
      <c r="D25" s="14"/>
      <c r="E25" s="95">
        <f>SUM(E26:E27)</f>
        <v>11459.5</v>
      </c>
      <c r="F25" s="95">
        <f t="shared" ref="F25:G25" si="6">SUM(F26:F27)</f>
        <v>11459.5</v>
      </c>
      <c r="G25" s="95">
        <f t="shared" si="6"/>
        <v>11459.5</v>
      </c>
    </row>
    <row r="26" spans="1:7" ht="95.25" thickBot="1" x14ac:dyDescent="0.3">
      <c r="A26" s="106" t="s">
        <v>29</v>
      </c>
      <c r="B26" s="86" t="s">
        <v>141</v>
      </c>
      <c r="C26" s="1" t="s">
        <v>30</v>
      </c>
      <c r="D26" s="1">
        <v>100</v>
      </c>
      <c r="E26" s="69">
        <v>10725.06</v>
      </c>
      <c r="F26" s="69">
        <v>10725.06</v>
      </c>
      <c r="G26" s="69">
        <v>10725.06</v>
      </c>
    </row>
    <row r="27" spans="1:7" ht="32.25" thickBot="1" x14ac:dyDescent="0.3">
      <c r="A27" s="106" t="s">
        <v>32</v>
      </c>
      <c r="B27" s="86" t="s">
        <v>141</v>
      </c>
      <c r="C27" s="1" t="s">
        <v>30</v>
      </c>
      <c r="D27" s="1">
        <v>200</v>
      </c>
      <c r="E27" s="69">
        <v>734.44</v>
      </c>
      <c r="F27" s="69">
        <v>734.44</v>
      </c>
      <c r="G27" s="69">
        <v>734.44</v>
      </c>
    </row>
    <row r="28" spans="1:7" ht="63.75" thickBot="1" x14ac:dyDescent="0.3">
      <c r="A28" s="21" t="s">
        <v>34</v>
      </c>
      <c r="B28" s="85" t="s">
        <v>142</v>
      </c>
      <c r="C28" s="14"/>
      <c r="D28" s="14"/>
      <c r="E28" s="95">
        <f>SUM(E29)</f>
        <v>611.9</v>
      </c>
      <c r="F28" s="95">
        <f t="shared" ref="F28:G28" si="7">SUM(F29)</f>
        <v>611.9</v>
      </c>
      <c r="G28" s="95">
        <f t="shared" si="7"/>
        <v>72</v>
      </c>
    </row>
    <row r="29" spans="1:7" ht="48" thickBot="1" x14ac:dyDescent="0.3">
      <c r="A29" s="21" t="s">
        <v>91</v>
      </c>
      <c r="B29" s="85" t="s">
        <v>142</v>
      </c>
      <c r="C29" s="14" t="s">
        <v>36</v>
      </c>
      <c r="D29" s="14"/>
      <c r="E29" s="95">
        <f>SUM(E30)</f>
        <v>611.9</v>
      </c>
      <c r="F29" s="95">
        <f t="shared" ref="F29:G29" si="8">SUM(F30)</f>
        <v>611.9</v>
      </c>
      <c r="G29" s="95">
        <f t="shared" si="8"/>
        <v>72</v>
      </c>
    </row>
    <row r="30" spans="1:7" ht="16.5" thickBot="1" x14ac:dyDescent="0.3">
      <c r="A30" s="106" t="s">
        <v>35</v>
      </c>
      <c r="B30" s="86" t="s">
        <v>142</v>
      </c>
      <c r="C30" s="1" t="s">
        <v>36</v>
      </c>
      <c r="D30" s="1">
        <v>500</v>
      </c>
      <c r="E30" s="69">
        <v>611.9</v>
      </c>
      <c r="F30" s="69">
        <v>611.9</v>
      </c>
      <c r="G30" s="69">
        <v>72</v>
      </c>
    </row>
    <row r="31" spans="1:7" ht="32.25" thickBot="1" x14ac:dyDescent="0.3">
      <c r="A31" s="98" t="s">
        <v>136</v>
      </c>
      <c r="B31" s="142" t="s">
        <v>143</v>
      </c>
      <c r="C31" s="3"/>
      <c r="D31" s="3"/>
      <c r="E31" s="68">
        <f>SUM(E32)</f>
        <v>3490</v>
      </c>
      <c r="F31" s="68">
        <f t="shared" ref="F31:G32" si="9">SUM(F32)</f>
        <v>0</v>
      </c>
      <c r="G31" s="68">
        <f t="shared" si="9"/>
        <v>0</v>
      </c>
    </row>
    <row r="32" spans="1:7" ht="48" thickBot="1" x14ac:dyDescent="0.3">
      <c r="A32" s="21" t="s">
        <v>91</v>
      </c>
      <c r="B32" s="131" t="s">
        <v>143</v>
      </c>
      <c r="C32" s="100" t="s">
        <v>36</v>
      </c>
      <c r="D32" s="14"/>
      <c r="E32" s="95">
        <f>SUM(E33)</f>
        <v>3490</v>
      </c>
      <c r="F32" s="95">
        <f t="shared" si="9"/>
        <v>0</v>
      </c>
      <c r="G32" s="95">
        <f t="shared" si="9"/>
        <v>0</v>
      </c>
    </row>
    <row r="33" spans="1:8" ht="16.5" thickBot="1" x14ac:dyDescent="0.3">
      <c r="A33" s="138" t="s">
        <v>33</v>
      </c>
      <c r="B33" s="78" t="s">
        <v>143</v>
      </c>
      <c r="C33" s="33" t="s">
        <v>36</v>
      </c>
      <c r="D33" s="33">
        <v>800</v>
      </c>
      <c r="E33" s="69">
        <v>3490</v>
      </c>
      <c r="F33" s="69">
        <v>0</v>
      </c>
      <c r="G33" s="69">
        <v>0</v>
      </c>
    </row>
    <row r="34" spans="1:8" ht="16.5" thickBot="1" x14ac:dyDescent="0.3">
      <c r="A34" s="21" t="s">
        <v>7</v>
      </c>
      <c r="B34" s="85" t="s">
        <v>144</v>
      </c>
      <c r="C34" s="14"/>
      <c r="D34" s="14"/>
      <c r="E34" s="95">
        <f>SUM(E35)</f>
        <v>500</v>
      </c>
      <c r="F34" s="95">
        <f t="shared" ref="F34:G35" si="10">SUM(F35)</f>
        <v>500</v>
      </c>
      <c r="G34" s="95">
        <f t="shared" si="10"/>
        <v>500</v>
      </c>
    </row>
    <row r="35" spans="1:8" ht="48" thickBot="1" x14ac:dyDescent="0.3">
      <c r="A35" s="21" t="s">
        <v>91</v>
      </c>
      <c r="B35" s="85">
        <v>111</v>
      </c>
      <c r="C35" s="14" t="s">
        <v>36</v>
      </c>
      <c r="D35" s="14"/>
      <c r="E35" s="95">
        <f>SUM(E36)</f>
        <v>500</v>
      </c>
      <c r="F35" s="95">
        <f t="shared" si="10"/>
        <v>500</v>
      </c>
      <c r="G35" s="95">
        <f t="shared" si="10"/>
        <v>500</v>
      </c>
    </row>
    <row r="36" spans="1:8" ht="16.5" thickBot="1" x14ac:dyDescent="0.3">
      <c r="A36" s="106" t="s">
        <v>33</v>
      </c>
      <c r="B36" s="86" t="s">
        <v>144</v>
      </c>
      <c r="C36" s="1" t="s">
        <v>36</v>
      </c>
      <c r="D36" s="1">
        <v>800</v>
      </c>
      <c r="E36" s="69">
        <v>500</v>
      </c>
      <c r="F36" s="69">
        <v>500</v>
      </c>
      <c r="G36" s="69">
        <v>500</v>
      </c>
      <c r="H36" s="143"/>
    </row>
    <row r="37" spans="1:8" ht="16.5" thickBot="1" x14ac:dyDescent="0.3">
      <c r="A37" s="21" t="s">
        <v>8</v>
      </c>
      <c r="B37" s="85" t="s">
        <v>145</v>
      </c>
      <c r="C37" s="14"/>
      <c r="D37" s="14"/>
      <c r="E37" s="95">
        <f>SUM(E38+E40+E42+E44)</f>
        <v>32510</v>
      </c>
      <c r="F37" s="95">
        <f>SUM(F38+F40+F42+F44)</f>
        <v>38809.1</v>
      </c>
      <c r="G37" s="95">
        <f>SUM(G38+G40+G42+G44)</f>
        <v>47707.199999999997</v>
      </c>
    </row>
    <row r="38" spans="1:8" ht="79.5" thickBot="1" x14ac:dyDescent="0.3">
      <c r="A38" s="21" t="s">
        <v>92</v>
      </c>
      <c r="B38" s="85" t="s">
        <v>145</v>
      </c>
      <c r="C38" s="14" t="s">
        <v>93</v>
      </c>
      <c r="D38" s="14"/>
      <c r="E38" s="147">
        <f>SUM(E39)</f>
        <v>0</v>
      </c>
      <c r="F38" s="147">
        <f t="shared" ref="F38:G38" si="11">SUM(F39)</f>
        <v>0</v>
      </c>
      <c r="G38" s="147">
        <f t="shared" si="11"/>
        <v>0</v>
      </c>
    </row>
    <row r="39" spans="1:8" ht="16.5" thickBot="1" x14ac:dyDescent="0.3">
      <c r="A39" s="106" t="s">
        <v>33</v>
      </c>
      <c r="B39" s="86" t="s">
        <v>145</v>
      </c>
      <c r="C39" s="1" t="s">
        <v>93</v>
      </c>
      <c r="D39" s="146">
        <v>800</v>
      </c>
      <c r="E39" s="148">
        <v>0</v>
      </c>
      <c r="F39" s="148">
        <v>0</v>
      </c>
      <c r="G39" s="148">
        <v>0</v>
      </c>
    </row>
    <row r="40" spans="1:8" ht="63.75" thickBot="1" x14ac:dyDescent="0.3">
      <c r="A40" s="21" t="s">
        <v>176</v>
      </c>
      <c r="B40" s="85" t="s">
        <v>145</v>
      </c>
      <c r="C40" s="14" t="s">
        <v>94</v>
      </c>
      <c r="D40" s="14"/>
      <c r="E40" s="95">
        <f>SUM(E41)</f>
        <v>40</v>
      </c>
      <c r="F40" s="95">
        <f t="shared" ref="F40:G40" si="12">SUM(F41)</f>
        <v>40</v>
      </c>
      <c r="G40" s="95">
        <f t="shared" si="12"/>
        <v>0</v>
      </c>
    </row>
    <row r="41" spans="1:8" ht="32.25" thickBot="1" x14ac:dyDescent="0.3">
      <c r="A41" s="106" t="s">
        <v>32</v>
      </c>
      <c r="B41" s="86" t="s">
        <v>145</v>
      </c>
      <c r="C41" s="1" t="s">
        <v>94</v>
      </c>
      <c r="D41" s="1">
        <v>200</v>
      </c>
      <c r="E41" s="69">
        <v>40</v>
      </c>
      <c r="F41" s="69">
        <v>40</v>
      </c>
      <c r="G41" s="69">
        <v>0</v>
      </c>
    </row>
    <row r="42" spans="1:8" ht="79.5" thickBot="1" x14ac:dyDescent="0.3">
      <c r="A42" s="21" t="s">
        <v>187</v>
      </c>
      <c r="B42" s="85" t="s">
        <v>145</v>
      </c>
      <c r="C42" s="14" t="s">
        <v>95</v>
      </c>
      <c r="D42" s="14"/>
      <c r="E42" s="95">
        <f>SUM(E43)</f>
        <v>0</v>
      </c>
      <c r="F42" s="95">
        <f t="shared" ref="F42:G42" si="13">SUM(F43)</f>
        <v>0</v>
      </c>
      <c r="G42" s="95">
        <f t="shared" si="13"/>
        <v>0</v>
      </c>
    </row>
    <row r="43" spans="1:8" ht="32.25" thickBot="1" x14ac:dyDescent="0.3">
      <c r="A43" s="106" t="s">
        <v>32</v>
      </c>
      <c r="B43" s="86" t="s">
        <v>145</v>
      </c>
      <c r="C43" s="1" t="s">
        <v>95</v>
      </c>
      <c r="D43" s="1">
        <v>200</v>
      </c>
      <c r="E43" s="69">
        <v>0</v>
      </c>
      <c r="F43" s="69">
        <v>0</v>
      </c>
      <c r="G43" s="69">
        <v>0</v>
      </c>
    </row>
    <row r="44" spans="1:8" ht="48" thickBot="1" x14ac:dyDescent="0.3">
      <c r="A44" s="21" t="s">
        <v>91</v>
      </c>
      <c r="B44" s="85" t="s">
        <v>145</v>
      </c>
      <c r="C44" s="14" t="s">
        <v>36</v>
      </c>
      <c r="D44" s="14"/>
      <c r="E44" s="95">
        <f>SUM(E45:E47)</f>
        <v>32470</v>
      </c>
      <c r="F44" s="95">
        <f>SUM(F45:F47)</f>
        <v>38769.1</v>
      </c>
      <c r="G44" s="95">
        <f>SUM(G45:G47)</f>
        <v>47707.199999999997</v>
      </c>
    </row>
    <row r="45" spans="1:8" ht="95.25" thickBot="1" x14ac:dyDescent="0.3">
      <c r="A45" s="106" t="s">
        <v>29</v>
      </c>
      <c r="B45" s="86" t="s">
        <v>145</v>
      </c>
      <c r="C45" s="1" t="s">
        <v>36</v>
      </c>
      <c r="D45" s="1">
        <v>100</v>
      </c>
      <c r="E45" s="69">
        <v>19221.5</v>
      </c>
      <c r="F45" s="69">
        <v>19221.5</v>
      </c>
      <c r="G45" s="69">
        <v>19221.5</v>
      </c>
    </row>
    <row r="46" spans="1:8" ht="32.25" thickBot="1" x14ac:dyDescent="0.3">
      <c r="A46" s="106" t="s">
        <v>32</v>
      </c>
      <c r="B46" s="86" t="s">
        <v>145</v>
      </c>
      <c r="C46" s="1" t="s">
        <v>36</v>
      </c>
      <c r="D46" s="1">
        <v>200</v>
      </c>
      <c r="E46" s="69">
        <v>4795</v>
      </c>
      <c r="F46" s="69">
        <v>3545</v>
      </c>
      <c r="G46" s="69">
        <v>4035</v>
      </c>
    </row>
    <row r="47" spans="1:8" ht="16.5" thickBot="1" x14ac:dyDescent="0.3">
      <c r="A47" s="16" t="s">
        <v>33</v>
      </c>
      <c r="B47" s="86" t="s">
        <v>145</v>
      </c>
      <c r="C47" s="1" t="s">
        <v>36</v>
      </c>
      <c r="D47" s="1">
        <v>800</v>
      </c>
      <c r="E47" s="69">
        <v>8453.5</v>
      </c>
      <c r="F47" s="69">
        <v>16002.6</v>
      </c>
      <c r="G47" s="69">
        <v>24450.7</v>
      </c>
    </row>
    <row r="48" spans="1:8" ht="32.25" thickBot="1" x14ac:dyDescent="0.3">
      <c r="A48" s="7" t="s">
        <v>9</v>
      </c>
      <c r="B48" s="83" t="s">
        <v>146</v>
      </c>
      <c r="C48" s="37"/>
      <c r="D48" s="37"/>
      <c r="E48" s="93">
        <f>SUM(E49+E56+E67)</f>
        <v>4177.3</v>
      </c>
      <c r="F48" s="93">
        <f t="shared" ref="F48:G48" si="14">SUM(F49+F56+F67)</f>
        <v>3994</v>
      </c>
      <c r="G48" s="93">
        <f t="shared" si="14"/>
        <v>3974</v>
      </c>
    </row>
    <row r="49" spans="1:7" ht="16.5" thickBot="1" x14ac:dyDescent="0.3">
      <c r="A49" s="21" t="s">
        <v>83</v>
      </c>
      <c r="B49" s="85" t="s">
        <v>147</v>
      </c>
      <c r="C49" s="14"/>
      <c r="D49" s="14"/>
      <c r="E49" s="95">
        <f>SUM(E50+E53)</f>
        <v>2580</v>
      </c>
      <c r="F49" s="95">
        <f t="shared" ref="F49:G49" si="15">SUM(F50+F53)</f>
        <v>2580</v>
      </c>
      <c r="G49" s="95">
        <f t="shared" si="15"/>
        <v>2580</v>
      </c>
    </row>
    <row r="50" spans="1:7" ht="126.75" thickBot="1" x14ac:dyDescent="0.3">
      <c r="A50" s="39" t="s">
        <v>175</v>
      </c>
      <c r="B50" s="85" t="s">
        <v>147</v>
      </c>
      <c r="C50" s="14" t="s">
        <v>96</v>
      </c>
      <c r="D50" s="14"/>
      <c r="E50" s="95">
        <f>SUM(E51:E52)</f>
        <v>2580</v>
      </c>
      <c r="F50" s="95">
        <f t="shared" ref="F50:G50" si="16">SUM(F51:F52)</f>
        <v>0</v>
      </c>
      <c r="G50" s="95">
        <f t="shared" si="16"/>
        <v>0</v>
      </c>
    </row>
    <row r="51" spans="1:7" ht="32.25" thickBot="1" x14ac:dyDescent="0.3">
      <c r="A51" s="40" t="s">
        <v>32</v>
      </c>
      <c r="B51" s="86" t="s">
        <v>147</v>
      </c>
      <c r="C51" s="1" t="s">
        <v>96</v>
      </c>
      <c r="D51" s="1">
        <v>200</v>
      </c>
      <c r="E51" s="69">
        <v>2580</v>
      </c>
      <c r="F51" s="69">
        <v>0</v>
      </c>
      <c r="G51" s="69">
        <v>0</v>
      </c>
    </row>
    <row r="52" spans="1:7" ht="16.5" thickBot="1" x14ac:dyDescent="0.3">
      <c r="A52" s="41" t="s">
        <v>33</v>
      </c>
      <c r="B52" s="86" t="s">
        <v>147</v>
      </c>
      <c r="C52" s="1" t="s">
        <v>96</v>
      </c>
      <c r="D52" s="1">
        <v>800</v>
      </c>
      <c r="E52" s="69">
        <v>0</v>
      </c>
      <c r="F52" s="69">
        <v>0</v>
      </c>
      <c r="G52" s="69">
        <v>0</v>
      </c>
    </row>
    <row r="53" spans="1:7" ht="48" thickBot="1" x14ac:dyDescent="0.3">
      <c r="A53" s="39" t="s">
        <v>97</v>
      </c>
      <c r="B53" s="85" t="s">
        <v>147</v>
      </c>
      <c r="C53" s="14" t="s">
        <v>36</v>
      </c>
      <c r="D53" s="3"/>
      <c r="E53" s="68">
        <f>SUM(E54:E55)</f>
        <v>0</v>
      </c>
      <c r="F53" s="68">
        <f t="shared" ref="F53:G53" si="17">SUM(F54:F55)</f>
        <v>2580</v>
      </c>
      <c r="G53" s="68">
        <f t="shared" si="17"/>
        <v>2580</v>
      </c>
    </row>
    <row r="54" spans="1:7" ht="32.25" thickBot="1" x14ac:dyDescent="0.3">
      <c r="A54" s="40" t="s">
        <v>32</v>
      </c>
      <c r="B54" s="86" t="s">
        <v>147</v>
      </c>
      <c r="C54" s="1" t="s">
        <v>36</v>
      </c>
      <c r="D54" s="1">
        <v>200</v>
      </c>
      <c r="E54" s="69">
        <v>0</v>
      </c>
      <c r="F54" s="69">
        <v>2580</v>
      </c>
      <c r="G54" s="69">
        <v>2580</v>
      </c>
    </row>
    <row r="55" spans="1:7" ht="16.5" thickBot="1" x14ac:dyDescent="0.3">
      <c r="A55" s="41" t="s">
        <v>33</v>
      </c>
      <c r="B55" s="86" t="s">
        <v>147</v>
      </c>
      <c r="C55" s="1" t="s">
        <v>36</v>
      </c>
      <c r="D55" s="1">
        <v>800</v>
      </c>
      <c r="E55" s="69">
        <v>0</v>
      </c>
      <c r="F55" s="69">
        <v>0</v>
      </c>
      <c r="G55" s="69">
        <v>0</v>
      </c>
    </row>
    <row r="56" spans="1:7" ht="16.5" thickBot="1" x14ac:dyDescent="0.3">
      <c r="A56" s="42" t="s">
        <v>98</v>
      </c>
      <c r="B56" s="89" t="s">
        <v>148</v>
      </c>
      <c r="C56" s="3"/>
      <c r="D56" s="3"/>
      <c r="E56" s="68">
        <f>SUM(E60+E63+E57)</f>
        <v>607.29999999999995</v>
      </c>
      <c r="F56" s="68">
        <f t="shared" ref="F56:G56" si="18">SUM(F60+F63+F57)</f>
        <v>404</v>
      </c>
      <c r="G56" s="68">
        <f t="shared" si="18"/>
        <v>404</v>
      </c>
    </row>
    <row r="57" spans="1:7" ht="126.75" thickBot="1" x14ac:dyDescent="0.3">
      <c r="A57" s="39" t="s">
        <v>175</v>
      </c>
      <c r="B57" s="85" t="s">
        <v>148</v>
      </c>
      <c r="C57" s="14" t="s">
        <v>96</v>
      </c>
      <c r="D57" s="14"/>
      <c r="E57" s="68">
        <f>SUM(E58:E59)</f>
        <v>0</v>
      </c>
      <c r="F57" s="68">
        <f t="shared" ref="F57:G57" si="19">SUM(F58:F59)</f>
        <v>0</v>
      </c>
      <c r="G57" s="68">
        <f t="shared" si="19"/>
        <v>0</v>
      </c>
    </row>
    <row r="58" spans="1:7" ht="32.25" thickBot="1" x14ac:dyDescent="0.3">
      <c r="A58" s="40" t="s">
        <v>32</v>
      </c>
      <c r="B58" s="86" t="s">
        <v>148</v>
      </c>
      <c r="C58" s="1" t="s">
        <v>96</v>
      </c>
      <c r="D58" s="1">
        <v>200</v>
      </c>
      <c r="E58" s="69">
        <v>0</v>
      </c>
      <c r="F58" s="69">
        <v>0</v>
      </c>
      <c r="G58" s="69">
        <v>0</v>
      </c>
    </row>
    <row r="59" spans="1:7" ht="16.5" thickBot="1" x14ac:dyDescent="0.3">
      <c r="A59" s="41" t="s">
        <v>33</v>
      </c>
      <c r="B59" s="86" t="s">
        <v>148</v>
      </c>
      <c r="C59" s="1" t="s">
        <v>96</v>
      </c>
      <c r="D59" s="1">
        <v>800</v>
      </c>
      <c r="E59" s="69">
        <v>0</v>
      </c>
      <c r="F59" s="69">
        <v>0</v>
      </c>
      <c r="G59" s="69">
        <v>0</v>
      </c>
    </row>
    <row r="60" spans="1:7" ht="79.5" thickBot="1" x14ac:dyDescent="0.3">
      <c r="A60" s="43" t="s">
        <v>174</v>
      </c>
      <c r="B60" s="85" t="s">
        <v>148</v>
      </c>
      <c r="C60" s="14" t="s">
        <v>38</v>
      </c>
      <c r="D60" s="14"/>
      <c r="E60" s="95">
        <f>SUM(E61:E62)</f>
        <v>404</v>
      </c>
      <c r="F60" s="95">
        <f t="shared" ref="F60:G60" si="20">SUM(F61:F62)</f>
        <v>0</v>
      </c>
      <c r="G60" s="95">
        <f t="shared" si="20"/>
        <v>0</v>
      </c>
    </row>
    <row r="61" spans="1:7" ht="32.25" thickBot="1" x14ac:dyDescent="0.3">
      <c r="A61" s="40" t="s">
        <v>32</v>
      </c>
      <c r="B61" s="86" t="s">
        <v>148</v>
      </c>
      <c r="C61" s="1" t="s">
        <v>38</v>
      </c>
      <c r="D61" s="1">
        <v>200</v>
      </c>
      <c r="E61" s="69">
        <v>244</v>
      </c>
      <c r="F61" s="69">
        <v>0</v>
      </c>
      <c r="G61" s="69">
        <v>0</v>
      </c>
    </row>
    <row r="62" spans="1:7" ht="16.5" thickBot="1" x14ac:dyDescent="0.3">
      <c r="A62" s="41" t="s">
        <v>33</v>
      </c>
      <c r="B62" s="86" t="s">
        <v>148</v>
      </c>
      <c r="C62" s="1" t="s">
        <v>38</v>
      </c>
      <c r="D62" s="1">
        <v>800</v>
      </c>
      <c r="E62" s="69">
        <v>160</v>
      </c>
      <c r="F62" s="69"/>
      <c r="G62" s="69"/>
    </row>
    <row r="63" spans="1:7" ht="48" thickBot="1" x14ac:dyDescent="0.3">
      <c r="A63" s="39" t="s">
        <v>97</v>
      </c>
      <c r="B63" s="85" t="s">
        <v>148</v>
      </c>
      <c r="C63" s="14" t="s">
        <v>36</v>
      </c>
      <c r="D63" s="14"/>
      <c r="E63" s="95">
        <f>SUM(E64:E66)</f>
        <v>203.3</v>
      </c>
      <c r="F63" s="95">
        <f t="shared" ref="F63:G63" si="21">SUM(F64:F66)</f>
        <v>404</v>
      </c>
      <c r="G63" s="95">
        <f t="shared" si="21"/>
        <v>404</v>
      </c>
    </row>
    <row r="64" spans="1:7" ht="32.25" thickBot="1" x14ac:dyDescent="0.3">
      <c r="A64" s="40" t="s">
        <v>32</v>
      </c>
      <c r="B64" s="86" t="s">
        <v>148</v>
      </c>
      <c r="C64" s="1" t="s">
        <v>36</v>
      </c>
      <c r="D64" s="1">
        <v>200</v>
      </c>
      <c r="E64" s="69"/>
      <c r="F64" s="69">
        <v>200.7</v>
      </c>
      <c r="G64" s="69">
        <v>200.7</v>
      </c>
    </row>
    <row r="65" spans="1:7" ht="16.5" thickBot="1" x14ac:dyDescent="0.3">
      <c r="A65" s="40" t="s">
        <v>35</v>
      </c>
      <c r="B65" s="86" t="s">
        <v>148</v>
      </c>
      <c r="C65" s="1" t="s">
        <v>36</v>
      </c>
      <c r="D65" s="1">
        <v>500</v>
      </c>
      <c r="E65" s="69">
        <v>203.3</v>
      </c>
      <c r="F65" s="69">
        <v>203.3</v>
      </c>
      <c r="G65" s="69">
        <v>203.3</v>
      </c>
    </row>
    <row r="66" spans="1:7" ht="16.5" thickBot="1" x14ac:dyDescent="0.3">
      <c r="A66" s="40" t="s">
        <v>33</v>
      </c>
      <c r="B66" s="86" t="s">
        <v>148</v>
      </c>
      <c r="C66" s="1" t="s">
        <v>36</v>
      </c>
      <c r="D66" s="1">
        <v>800</v>
      </c>
      <c r="E66" s="69">
        <v>0</v>
      </c>
      <c r="F66" s="69">
        <v>0</v>
      </c>
      <c r="G66" s="69">
        <v>0</v>
      </c>
    </row>
    <row r="67" spans="1:7" ht="48" thickBot="1" x14ac:dyDescent="0.3">
      <c r="A67" s="39" t="s">
        <v>10</v>
      </c>
      <c r="B67" s="85" t="s">
        <v>149</v>
      </c>
      <c r="C67" s="14"/>
      <c r="D67" s="14"/>
      <c r="E67" s="95">
        <f>SUM(E68+E70)</f>
        <v>990</v>
      </c>
      <c r="F67" s="95">
        <f t="shared" ref="F67:G67" si="22">SUM(F68+F70)</f>
        <v>1010</v>
      </c>
      <c r="G67" s="95">
        <f t="shared" si="22"/>
        <v>990</v>
      </c>
    </row>
    <row r="68" spans="1:7" ht="95.25" thickBot="1" x14ac:dyDescent="0.3">
      <c r="A68" s="39" t="s">
        <v>186</v>
      </c>
      <c r="B68" s="85" t="s">
        <v>149</v>
      </c>
      <c r="C68" s="14" t="s">
        <v>39</v>
      </c>
      <c r="D68" s="14"/>
      <c r="E68" s="95">
        <f>SUM(E69)</f>
        <v>990</v>
      </c>
      <c r="F68" s="95">
        <f t="shared" ref="F68:G68" si="23">SUM(F69)</f>
        <v>1010</v>
      </c>
      <c r="G68" s="95">
        <f t="shared" si="23"/>
        <v>0</v>
      </c>
    </row>
    <row r="69" spans="1:7" ht="32.25" thickBot="1" x14ac:dyDescent="0.3">
      <c r="A69" s="40" t="s">
        <v>32</v>
      </c>
      <c r="B69" s="86" t="s">
        <v>149</v>
      </c>
      <c r="C69" s="1" t="s">
        <v>39</v>
      </c>
      <c r="D69" s="1">
        <v>200</v>
      </c>
      <c r="E69" s="69">
        <v>990</v>
      </c>
      <c r="F69" s="69">
        <v>1010</v>
      </c>
      <c r="G69" s="69">
        <v>0</v>
      </c>
    </row>
    <row r="70" spans="1:7" ht="48" thickBot="1" x14ac:dyDescent="0.3">
      <c r="A70" s="39" t="s">
        <v>97</v>
      </c>
      <c r="B70" s="85" t="s">
        <v>149</v>
      </c>
      <c r="C70" s="14" t="s">
        <v>36</v>
      </c>
      <c r="D70" s="1"/>
      <c r="E70" s="95">
        <f>SUM(E71)</f>
        <v>0</v>
      </c>
      <c r="F70" s="95">
        <f t="shared" ref="F70:G70" si="24">SUM(F71)</f>
        <v>0</v>
      </c>
      <c r="G70" s="95">
        <f t="shared" si="24"/>
        <v>990</v>
      </c>
    </row>
    <row r="71" spans="1:7" ht="32.25" thickBot="1" x14ac:dyDescent="0.3">
      <c r="A71" s="40" t="s">
        <v>32</v>
      </c>
      <c r="B71" s="86" t="s">
        <v>149</v>
      </c>
      <c r="C71" s="1" t="s">
        <v>36</v>
      </c>
      <c r="D71" s="1">
        <v>200</v>
      </c>
      <c r="E71" s="69">
        <v>0</v>
      </c>
      <c r="F71" s="69">
        <v>0</v>
      </c>
      <c r="G71" s="69">
        <v>990</v>
      </c>
    </row>
    <row r="72" spans="1:7" ht="16.5" thickBot="1" x14ac:dyDescent="0.3">
      <c r="A72" s="44" t="s">
        <v>11</v>
      </c>
      <c r="B72" s="83" t="s">
        <v>150</v>
      </c>
      <c r="C72" s="37"/>
      <c r="D72" s="37"/>
      <c r="E72" s="93">
        <f>SUM(E73+E77+E80+E90)</f>
        <v>46352.3</v>
      </c>
      <c r="F72" s="93">
        <f t="shared" ref="F72:G72" si="25">SUM(F73+F77+F80+F90)</f>
        <v>65026.5</v>
      </c>
      <c r="G72" s="93">
        <f t="shared" si="25"/>
        <v>75731.599999999991</v>
      </c>
    </row>
    <row r="73" spans="1:7" ht="16.5" thickBot="1" x14ac:dyDescent="0.3">
      <c r="A73" s="45" t="s">
        <v>85</v>
      </c>
      <c r="B73" s="87" t="s">
        <v>151</v>
      </c>
      <c r="C73" s="28"/>
      <c r="D73" s="28"/>
      <c r="E73" s="96">
        <f>SUM(E74)</f>
        <v>1200</v>
      </c>
      <c r="F73" s="96">
        <f t="shared" ref="F73:G73" si="26">SUM(F74)</f>
        <v>1200</v>
      </c>
      <c r="G73" s="96">
        <f t="shared" si="26"/>
        <v>1200</v>
      </c>
    </row>
    <row r="74" spans="1:7" ht="48" thickBot="1" x14ac:dyDescent="0.3">
      <c r="A74" s="21" t="s">
        <v>97</v>
      </c>
      <c r="B74" s="85" t="s">
        <v>151</v>
      </c>
      <c r="C74" s="14" t="s">
        <v>36</v>
      </c>
      <c r="D74" s="14"/>
      <c r="E74" s="95">
        <f>SUM(E75:E76)</f>
        <v>1200</v>
      </c>
      <c r="F74" s="95">
        <f t="shared" ref="F74:G74" si="27">SUM(F75:F76)</f>
        <v>1200</v>
      </c>
      <c r="G74" s="95">
        <f t="shared" si="27"/>
        <v>1200</v>
      </c>
    </row>
    <row r="75" spans="1:7" ht="32.25" thickBot="1" x14ac:dyDescent="0.3">
      <c r="A75" s="106" t="s">
        <v>32</v>
      </c>
      <c r="B75" s="86" t="s">
        <v>151</v>
      </c>
      <c r="C75" s="1" t="s">
        <v>36</v>
      </c>
      <c r="D75" s="1">
        <v>200</v>
      </c>
      <c r="E75" s="69">
        <v>1200</v>
      </c>
      <c r="F75" s="69">
        <v>1200</v>
      </c>
      <c r="G75" s="69">
        <v>1200</v>
      </c>
    </row>
    <row r="76" spans="1:7" ht="16.5" thickBot="1" x14ac:dyDescent="0.3">
      <c r="A76" s="106" t="s">
        <v>33</v>
      </c>
      <c r="B76" s="86" t="s">
        <v>151</v>
      </c>
      <c r="C76" s="1" t="s">
        <v>36</v>
      </c>
      <c r="D76" s="1">
        <v>800</v>
      </c>
      <c r="E76" s="69">
        <v>0</v>
      </c>
      <c r="F76" s="69">
        <v>0</v>
      </c>
      <c r="G76" s="69">
        <v>0</v>
      </c>
    </row>
    <row r="77" spans="1:7" ht="16.5" thickBot="1" x14ac:dyDescent="0.3">
      <c r="A77" s="45" t="s">
        <v>86</v>
      </c>
      <c r="B77" s="87" t="s">
        <v>152</v>
      </c>
      <c r="C77" s="28"/>
      <c r="D77" s="28"/>
      <c r="E77" s="96">
        <f>SUM(E78)</f>
        <v>82.4</v>
      </c>
      <c r="F77" s="96">
        <f t="shared" ref="F77:G77" si="28">SUM(F78)</f>
        <v>82.4</v>
      </c>
      <c r="G77" s="96">
        <f t="shared" si="28"/>
        <v>82.4</v>
      </c>
    </row>
    <row r="78" spans="1:7" ht="48" thickBot="1" x14ac:dyDescent="0.3">
      <c r="A78" s="21" t="s">
        <v>97</v>
      </c>
      <c r="B78" s="85" t="s">
        <v>152</v>
      </c>
      <c r="C78" s="14" t="s">
        <v>36</v>
      </c>
      <c r="D78" s="14"/>
      <c r="E78" s="95">
        <f>SUM(E79)</f>
        <v>82.4</v>
      </c>
      <c r="F78" s="95">
        <f t="shared" ref="F78:G78" si="29">SUM(F79)</f>
        <v>82.4</v>
      </c>
      <c r="G78" s="95">
        <f t="shared" si="29"/>
        <v>82.4</v>
      </c>
    </row>
    <row r="79" spans="1:7" ht="48" thickBot="1" x14ac:dyDescent="0.3">
      <c r="A79" s="16" t="s">
        <v>108</v>
      </c>
      <c r="B79" s="86" t="s">
        <v>152</v>
      </c>
      <c r="C79" s="1" t="s">
        <v>36</v>
      </c>
      <c r="D79" s="1">
        <v>600</v>
      </c>
      <c r="E79" s="69">
        <v>82.4</v>
      </c>
      <c r="F79" s="69">
        <v>82.4</v>
      </c>
      <c r="G79" s="69">
        <v>82.4</v>
      </c>
    </row>
    <row r="80" spans="1:7" ht="16.5" thickBot="1" x14ac:dyDescent="0.3">
      <c r="A80" s="45" t="s">
        <v>12</v>
      </c>
      <c r="B80" s="87" t="s">
        <v>153</v>
      </c>
      <c r="C80" s="28"/>
      <c r="D80" s="28"/>
      <c r="E80" s="96">
        <f>SUM(E81+E83+E86)</f>
        <v>44069.9</v>
      </c>
      <c r="F80" s="96">
        <f>SUM(F81+F83+F86)</f>
        <v>62744.1</v>
      </c>
      <c r="G80" s="96">
        <f>SUM(G81+G83+G86)</f>
        <v>73449.2</v>
      </c>
    </row>
    <row r="81" spans="1:7" ht="95.25" thickBot="1" x14ac:dyDescent="0.3">
      <c r="A81" s="9" t="s">
        <v>99</v>
      </c>
      <c r="B81" s="88" t="s">
        <v>153</v>
      </c>
      <c r="C81" s="47" t="s">
        <v>40</v>
      </c>
      <c r="D81" s="47"/>
      <c r="E81" s="97">
        <f>SUM(E82)</f>
        <v>100</v>
      </c>
      <c r="F81" s="97">
        <f t="shared" ref="F81:G81" si="30">SUM(F82)</f>
        <v>100</v>
      </c>
      <c r="G81" s="97">
        <f t="shared" si="30"/>
        <v>100</v>
      </c>
    </row>
    <row r="82" spans="1:7" ht="32.25" thickBot="1" x14ac:dyDescent="0.3">
      <c r="A82" s="106" t="s">
        <v>32</v>
      </c>
      <c r="B82" s="86" t="s">
        <v>153</v>
      </c>
      <c r="C82" s="1" t="s">
        <v>40</v>
      </c>
      <c r="D82" s="1">
        <v>200</v>
      </c>
      <c r="E82" s="69">
        <v>100</v>
      </c>
      <c r="F82" s="69">
        <v>100</v>
      </c>
      <c r="G82" s="69">
        <v>100</v>
      </c>
    </row>
    <row r="83" spans="1:7" ht="95.25" thickBot="1" x14ac:dyDescent="0.3">
      <c r="A83" s="21" t="s">
        <v>173</v>
      </c>
      <c r="B83" s="85" t="s">
        <v>153</v>
      </c>
      <c r="C83" s="14" t="s">
        <v>100</v>
      </c>
      <c r="D83" s="14"/>
      <c r="E83" s="95">
        <f>SUM(E84:E85)</f>
        <v>43969.9</v>
      </c>
      <c r="F83" s="95">
        <f t="shared" ref="F83:G83" si="31">SUM(F84:F85)</f>
        <v>0</v>
      </c>
      <c r="G83" s="95">
        <f t="shared" si="31"/>
        <v>0</v>
      </c>
    </row>
    <row r="84" spans="1:7" ht="32.25" thickBot="1" x14ac:dyDescent="0.3">
      <c r="A84" s="182" t="s">
        <v>32</v>
      </c>
      <c r="B84" s="183" t="s">
        <v>153</v>
      </c>
      <c r="C84" s="184" t="s">
        <v>100</v>
      </c>
      <c r="D84" s="184">
        <v>200</v>
      </c>
      <c r="E84" s="155">
        <v>43969.9</v>
      </c>
      <c r="F84" s="155">
        <v>0</v>
      </c>
      <c r="G84" s="155">
        <v>0</v>
      </c>
    </row>
    <row r="85" spans="1:7" ht="16.5" thickBot="1" x14ac:dyDescent="0.3">
      <c r="A85" s="106" t="s">
        <v>33</v>
      </c>
      <c r="B85" s="86" t="s">
        <v>153</v>
      </c>
      <c r="C85" s="1" t="s">
        <v>100</v>
      </c>
      <c r="D85" s="1">
        <v>800</v>
      </c>
      <c r="E85" s="69">
        <v>0</v>
      </c>
      <c r="F85" s="69">
        <v>0</v>
      </c>
      <c r="G85" s="69">
        <v>0</v>
      </c>
    </row>
    <row r="86" spans="1:7" ht="48" thickBot="1" x14ac:dyDescent="0.3">
      <c r="A86" s="21" t="s">
        <v>97</v>
      </c>
      <c r="B86" s="85" t="s">
        <v>153</v>
      </c>
      <c r="C86" s="14" t="s">
        <v>36</v>
      </c>
      <c r="D86" s="14"/>
      <c r="E86" s="95">
        <f>SUM(E87:E89)</f>
        <v>0</v>
      </c>
      <c r="F86" s="95">
        <f t="shared" ref="F86:G86" si="32">SUM(F87:F89)</f>
        <v>62644.1</v>
      </c>
      <c r="G86" s="95">
        <f t="shared" si="32"/>
        <v>73349.2</v>
      </c>
    </row>
    <row r="87" spans="1:7" ht="32.25" thickBot="1" x14ac:dyDescent="0.3">
      <c r="A87" s="106" t="s">
        <v>32</v>
      </c>
      <c r="B87" s="86" t="s">
        <v>153</v>
      </c>
      <c r="C87" s="1" t="s">
        <v>36</v>
      </c>
      <c r="D87" s="1">
        <v>200</v>
      </c>
      <c r="E87" s="69">
        <v>0</v>
      </c>
      <c r="F87" s="69">
        <v>62644.1</v>
      </c>
      <c r="G87" s="69">
        <v>73349.2</v>
      </c>
    </row>
    <row r="88" spans="1:7" ht="16.5" thickBot="1" x14ac:dyDescent="0.3">
      <c r="A88" s="106" t="s">
        <v>35</v>
      </c>
      <c r="B88" s="86" t="s">
        <v>153</v>
      </c>
      <c r="C88" s="1" t="s">
        <v>36</v>
      </c>
      <c r="D88" s="1">
        <v>500</v>
      </c>
      <c r="E88" s="69"/>
      <c r="F88" s="69"/>
      <c r="G88" s="69"/>
    </row>
    <row r="89" spans="1:7" ht="16.5" thickBot="1" x14ac:dyDescent="0.3">
      <c r="A89" s="106" t="s">
        <v>33</v>
      </c>
      <c r="B89" s="86" t="s">
        <v>153</v>
      </c>
      <c r="C89" s="1" t="s">
        <v>36</v>
      </c>
      <c r="D89" s="1">
        <v>800</v>
      </c>
      <c r="E89" s="69">
        <v>0</v>
      </c>
      <c r="F89" s="69">
        <v>0</v>
      </c>
      <c r="G89" s="69">
        <v>0</v>
      </c>
    </row>
    <row r="90" spans="1:7" ht="32.25" thickBot="1" x14ac:dyDescent="0.3">
      <c r="A90" s="45" t="s">
        <v>13</v>
      </c>
      <c r="B90" s="87" t="s">
        <v>154</v>
      </c>
      <c r="C90" s="28"/>
      <c r="D90" s="28"/>
      <c r="E90" s="96">
        <f>SUM(E91)</f>
        <v>1000</v>
      </c>
      <c r="F90" s="96">
        <f t="shared" ref="F90:G90" si="33">SUM(F91)</f>
        <v>1000</v>
      </c>
      <c r="G90" s="96">
        <f t="shared" si="33"/>
        <v>1000</v>
      </c>
    </row>
    <row r="91" spans="1:7" ht="48" thickBot="1" x14ac:dyDescent="0.3">
      <c r="A91" s="21" t="s">
        <v>97</v>
      </c>
      <c r="B91" s="85" t="s">
        <v>154</v>
      </c>
      <c r="C91" s="14" t="s">
        <v>36</v>
      </c>
      <c r="D91" s="14"/>
      <c r="E91" s="95">
        <f>SUM(E92)</f>
        <v>1000</v>
      </c>
      <c r="F91" s="95">
        <f t="shared" ref="F91:G91" si="34">SUM(F92)</f>
        <v>1000</v>
      </c>
      <c r="G91" s="95">
        <f t="shared" si="34"/>
        <v>1000</v>
      </c>
    </row>
    <row r="92" spans="1:7" ht="32.25" thickBot="1" x14ac:dyDescent="0.3">
      <c r="A92" s="106" t="s">
        <v>32</v>
      </c>
      <c r="B92" s="86" t="s">
        <v>154</v>
      </c>
      <c r="C92" s="1" t="s">
        <v>36</v>
      </c>
      <c r="D92" s="1">
        <v>200</v>
      </c>
      <c r="E92" s="69">
        <v>1000</v>
      </c>
      <c r="F92" s="69">
        <v>1000</v>
      </c>
      <c r="G92" s="69">
        <v>1000</v>
      </c>
    </row>
    <row r="93" spans="1:7" ht="16.5" thickBot="1" x14ac:dyDescent="0.3">
      <c r="A93" s="44" t="s">
        <v>14</v>
      </c>
      <c r="B93" s="83" t="s">
        <v>155</v>
      </c>
      <c r="C93" s="38"/>
      <c r="D93" s="38"/>
      <c r="E93" s="93">
        <f>SUM(E94+E101+E108+E127)</f>
        <v>270043</v>
      </c>
      <c r="F93" s="93">
        <f t="shared" ref="F93:G93" si="35">SUM(F94+F101+F108+F127)</f>
        <v>145375.70000000001</v>
      </c>
      <c r="G93" s="93">
        <f t="shared" si="35"/>
        <v>145062.79999999999</v>
      </c>
    </row>
    <row r="94" spans="1:7" ht="16.5" thickBot="1" x14ac:dyDescent="0.3">
      <c r="A94" s="45" t="s">
        <v>87</v>
      </c>
      <c r="B94" s="87" t="s">
        <v>156</v>
      </c>
      <c r="C94" s="28"/>
      <c r="D94" s="28"/>
      <c r="E94" s="96">
        <f>SUM(E95+E98)</f>
        <v>2980</v>
      </c>
      <c r="F94" s="96">
        <f t="shared" ref="F94:G94" si="36">SUM(F95+F98)</f>
        <v>3010</v>
      </c>
      <c r="G94" s="96">
        <f t="shared" si="36"/>
        <v>2610</v>
      </c>
    </row>
    <row r="95" spans="1:7" ht="63.75" thickBot="1" x14ac:dyDescent="0.3">
      <c r="A95" s="49" t="s">
        <v>172</v>
      </c>
      <c r="B95" s="80" t="s">
        <v>156</v>
      </c>
      <c r="C95" s="36" t="s">
        <v>101</v>
      </c>
      <c r="D95" s="36"/>
      <c r="E95" s="91">
        <f>SUM(E96:E97)</f>
        <v>2870</v>
      </c>
      <c r="F95" s="91">
        <f t="shared" ref="F95:G95" si="37">SUM(F96:F97)</f>
        <v>0</v>
      </c>
      <c r="G95" s="91">
        <f t="shared" si="37"/>
        <v>0</v>
      </c>
    </row>
    <row r="96" spans="1:7" ht="32.25" thickBot="1" x14ac:dyDescent="0.3">
      <c r="A96" s="106" t="s">
        <v>32</v>
      </c>
      <c r="B96" s="86" t="s">
        <v>156</v>
      </c>
      <c r="C96" s="1" t="s">
        <v>101</v>
      </c>
      <c r="D96" s="1">
        <v>200</v>
      </c>
      <c r="E96" s="69">
        <v>2620</v>
      </c>
      <c r="F96" s="69">
        <v>0</v>
      </c>
      <c r="G96" s="69">
        <v>0</v>
      </c>
    </row>
    <row r="97" spans="1:7" ht="16.5" thickBot="1" x14ac:dyDescent="0.3">
      <c r="A97" s="106" t="s">
        <v>33</v>
      </c>
      <c r="B97" s="86" t="s">
        <v>156</v>
      </c>
      <c r="C97" s="1" t="s">
        <v>101</v>
      </c>
      <c r="D97" s="1">
        <v>800</v>
      </c>
      <c r="E97" s="69">
        <v>250</v>
      </c>
      <c r="F97" s="69">
        <v>0</v>
      </c>
      <c r="G97" s="69">
        <v>0</v>
      </c>
    </row>
    <row r="98" spans="1:7" ht="48" thickBot="1" x14ac:dyDescent="0.3">
      <c r="A98" s="21" t="s">
        <v>97</v>
      </c>
      <c r="B98" s="80" t="s">
        <v>156</v>
      </c>
      <c r="C98" s="36" t="s">
        <v>36</v>
      </c>
      <c r="D98" s="36"/>
      <c r="E98" s="91">
        <f>SUM(E99:E100)</f>
        <v>110</v>
      </c>
      <c r="F98" s="91">
        <f t="shared" ref="F98:G98" si="38">SUM(F99:F100)</f>
        <v>3010</v>
      </c>
      <c r="G98" s="91">
        <f t="shared" si="38"/>
        <v>2610</v>
      </c>
    </row>
    <row r="99" spans="1:7" ht="32.25" thickBot="1" x14ac:dyDescent="0.3">
      <c r="A99" s="106" t="s">
        <v>32</v>
      </c>
      <c r="B99" s="86" t="s">
        <v>156</v>
      </c>
      <c r="C99" s="1" t="s">
        <v>36</v>
      </c>
      <c r="D99" s="1">
        <v>200</v>
      </c>
      <c r="E99" s="69">
        <v>110</v>
      </c>
      <c r="F99" s="69">
        <v>2760</v>
      </c>
      <c r="G99" s="69">
        <v>2360</v>
      </c>
    </row>
    <row r="100" spans="1:7" ht="16.5" thickBot="1" x14ac:dyDescent="0.3">
      <c r="A100" s="106" t="s">
        <v>33</v>
      </c>
      <c r="B100" s="86" t="s">
        <v>156</v>
      </c>
      <c r="C100" s="1" t="s">
        <v>36</v>
      </c>
      <c r="D100" s="1">
        <v>800</v>
      </c>
      <c r="E100" s="69"/>
      <c r="F100" s="69">
        <v>250</v>
      </c>
      <c r="G100" s="69">
        <v>250</v>
      </c>
    </row>
    <row r="101" spans="1:7" ht="16.5" thickBot="1" x14ac:dyDescent="0.3">
      <c r="A101" s="45" t="s">
        <v>15</v>
      </c>
      <c r="B101" s="87" t="s">
        <v>157</v>
      </c>
      <c r="C101" s="50"/>
      <c r="D101" s="50"/>
      <c r="E101" s="96">
        <f>SUM(E102+E105)</f>
        <v>25469</v>
      </c>
      <c r="F101" s="96">
        <f t="shared" ref="F101:G101" si="39">SUM(F102+F105)</f>
        <v>8603</v>
      </c>
      <c r="G101" s="96">
        <f t="shared" si="39"/>
        <v>8603</v>
      </c>
    </row>
    <row r="102" spans="1:7" ht="63.75" thickBot="1" x14ac:dyDescent="0.3">
      <c r="A102" s="27" t="s">
        <v>171</v>
      </c>
      <c r="B102" s="80" t="s">
        <v>157</v>
      </c>
      <c r="C102" s="36" t="s">
        <v>102</v>
      </c>
      <c r="D102" s="51"/>
      <c r="E102" s="91">
        <f>SUM(E103:E104)</f>
        <v>25469</v>
      </c>
      <c r="F102" s="91">
        <f t="shared" ref="F102:G102" si="40">SUM(F103:F104)</f>
        <v>0</v>
      </c>
      <c r="G102" s="91">
        <f t="shared" si="40"/>
        <v>0</v>
      </c>
    </row>
    <row r="103" spans="1:7" ht="32.25" thickBot="1" x14ac:dyDescent="0.3">
      <c r="A103" s="106" t="s">
        <v>32</v>
      </c>
      <c r="B103" s="86" t="s">
        <v>157</v>
      </c>
      <c r="C103" s="1" t="s">
        <v>102</v>
      </c>
      <c r="D103" s="1">
        <v>200</v>
      </c>
      <c r="E103" s="69">
        <v>12703</v>
      </c>
      <c r="F103" s="69">
        <v>0</v>
      </c>
      <c r="G103" s="69">
        <v>0</v>
      </c>
    </row>
    <row r="104" spans="1:7" ht="16.5" thickBot="1" x14ac:dyDescent="0.3">
      <c r="A104" s="106" t="s">
        <v>33</v>
      </c>
      <c r="B104" s="86" t="s">
        <v>157</v>
      </c>
      <c r="C104" s="1" t="s">
        <v>102</v>
      </c>
      <c r="D104" s="1">
        <v>800</v>
      </c>
      <c r="E104" s="69">
        <v>12766</v>
      </c>
      <c r="F104" s="69">
        <v>0</v>
      </c>
      <c r="G104" s="69">
        <v>0</v>
      </c>
    </row>
    <row r="105" spans="1:7" ht="48" thickBot="1" x14ac:dyDescent="0.3">
      <c r="A105" s="21" t="s">
        <v>97</v>
      </c>
      <c r="B105" s="80" t="s">
        <v>157</v>
      </c>
      <c r="C105" s="36" t="s">
        <v>36</v>
      </c>
      <c r="D105" s="36"/>
      <c r="E105" s="91">
        <f>SUM(E106:E107)</f>
        <v>0</v>
      </c>
      <c r="F105" s="91">
        <f t="shared" ref="F105:G105" si="41">SUM(F106:F107)</f>
        <v>8603</v>
      </c>
      <c r="G105" s="91">
        <f t="shared" si="41"/>
        <v>8603</v>
      </c>
    </row>
    <row r="106" spans="1:7" ht="32.25" thickBot="1" x14ac:dyDescent="0.3">
      <c r="A106" s="106" t="s">
        <v>32</v>
      </c>
      <c r="B106" s="86" t="s">
        <v>157</v>
      </c>
      <c r="C106" s="1" t="s">
        <v>36</v>
      </c>
      <c r="D106" s="1">
        <v>200</v>
      </c>
      <c r="E106" s="69">
        <v>0</v>
      </c>
      <c r="F106" s="69">
        <v>4003</v>
      </c>
      <c r="G106" s="69">
        <v>4003</v>
      </c>
    </row>
    <row r="107" spans="1:7" ht="16.5" thickBot="1" x14ac:dyDescent="0.3">
      <c r="A107" s="106" t="s">
        <v>33</v>
      </c>
      <c r="B107" s="86" t="s">
        <v>157</v>
      </c>
      <c r="C107" s="1" t="s">
        <v>36</v>
      </c>
      <c r="D107" s="1">
        <v>800</v>
      </c>
      <c r="E107" s="69">
        <v>0</v>
      </c>
      <c r="F107" s="69">
        <v>4600</v>
      </c>
      <c r="G107" s="69">
        <v>4600</v>
      </c>
    </row>
    <row r="108" spans="1:7" ht="16.5" thickBot="1" x14ac:dyDescent="0.3">
      <c r="A108" s="45" t="s">
        <v>16</v>
      </c>
      <c r="B108" s="87" t="s">
        <v>158</v>
      </c>
      <c r="C108" s="50"/>
      <c r="D108" s="50"/>
      <c r="E108" s="96">
        <f>SUM(E109+E112+E115+E117+E120+E123)</f>
        <v>132871</v>
      </c>
      <c r="F108" s="96">
        <f>SUM(F109+F112+F115+F117+F120+F123)</f>
        <v>133762.70000000001</v>
      </c>
      <c r="G108" s="96">
        <f>SUM(G109+G112+G115+G117+G120+G123)</f>
        <v>133849.79999999999</v>
      </c>
    </row>
    <row r="109" spans="1:7" ht="95.25" thickBot="1" x14ac:dyDescent="0.3">
      <c r="A109" s="21" t="s">
        <v>170</v>
      </c>
      <c r="B109" s="80" t="s">
        <v>158</v>
      </c>
      <c r="C109" s="36" t="s">
        <v>41</v>
      </c>
      <c r="D109" s="36"/>
      <c r="E109" s="91">
        <f>SUM(E110:E111)</f>
        <v>8100</v>
      </c>
      <c r="F109" s="91">
        <f t="shared" ref="F109:G109" si="42">SUM(F110:F111)</f>
        <v>8100</v>
      </c>
      <c r="G109" s="91">
        <f t="shared" si="42"/>
        <v>8100</v>
      </c>
    </row>
    <row r="110" spans="1:7" ht="32.25" thickBot="1" x14ac:dyDescent="0.3">
      <c r="A110" s="106" t="s">
        <v>32</v>
      </c>
      <c r="B110" s="86" t="s">
        <v>158</v>
      </c>
      <c r="C110" s="1" t="s">
        <v>41</v>
      </c>
      <c r="D110" s="1">
        <v>200</v>
      </c>
      <c r="E110" s="69">
        <v>8100</v>
      </c>
      <c r="F110" s="69">
        <v>8100</v>
      </c>
      <c r="G110" s="69">
        <v>8100</v>
      </c>
    </row>
    <row r="111" spans="1:7" ht="16.5" thickBot="1" x14ac:dyDescent="0.3">
      <c r="A111" s="106" t="s">
        <v>33</v>
      </c>
      <c r="B111" s="86" t="s">
        <v>158</v>
      </c>
      <c r="C111" s="1" t="s">
        <v>41</v>
      </c>
      <c r="D111" s="1">
        <v>800</v>
      </c>
      <c r="E111" s="69">
        <v>0</v>
      </c>
      <c r="F111" s="69">
        <v>0</v>
      </c>
      <c r="G111" s="69">
        <v>0</v>
      </c>
    </row>
    <row r="112" spans="1:7" ht="49.9" customHeight="1" thickBot="1" x14ac:dyDescent="0.3">
      <c r="A112" s="21" t="s">
        <v>97</v>
      </c>
      <c r="B112" s="80" t="s">
        <v>158</v>
      </c>
      <c r="C112" s="36" t="s">
        <v>36</v>
      </c>
      <c r="D112" s="36"/>
      <c r="E112" s="91">
        <f>SUM(E113:E114)</f>
        <v>0</v>
      </c>
      <c r="F112" s="91">
        <f>SUM(F113:F114)</f>
        <v>0</v>
      </c>
      <c r="G112" s="91">
        <f>SUM(G113:G114)</f>
        <v>0</v>
      </c>
    </row>
    <row r="113" spans="1:7" ht="32.25" hidden="1" thickBot="1" x14ac:dyDescent="0.3">
      <c r="A113" s="106" t="s">
        <v>32</v>
      </c>
      <c r="B113" s="86" t="s">
        <v>158</v>
      </c>
      <c r="C113" s="1" t="s">
        <v>36</v>
      </c>
      <c r="D113" s="1">
        <v>200</v>
      </c>
      <c r="E113" s="69">
        <v>0</v>
      </c>
      <c r="F113" s="69">
        <v>0</v>
      </c>
      <c r="G113" s="69">
        <v>0</v>
      </c>
    </row>
    <row r="114" spans="1:7" ht="0.6" customHeight="1" thickBot="1" x14ac:dyDescent="0.3">
      <c r="A114" s="106" t="s">
        <v>33</v>
      </c>
      <c r="B114" s="86" t="s">
        <v>158</v>
      </c>
      <c r="C114" s="1" t="s">
        <v>36</v>
      </c>
      <c r="D114" s="1">
        <v>800</v>
      </c>
      <c r="E114" s="69">
        <v>0</v>
      </c>
      <c r="F114" s="69">
        <v>0</v>
      </c>
      <c r="G114" s="69">
        <v>0</v>
      </c>
    </row>
    <row r="115" spans="1:7" ht="2.4500000000000002" customHeight="1" thickBot="1" x14ac:dyDescent="0.3">
      <c r="A115" s="21" t="s">
        <v>103</v>
      </c>
      <c r="B115" s="80" t="s">
        <v>158</v>
      </c>
      <c r="C115" s="36" t="s">
        <v>104</v>
      </c>
      <c r="D115" s="36"/>
      <c r="E115" s="91">
        <f>SUM(E116)</f>
        <v>0</v>
      </c>
      <c r="F115" s="91">
        <f t="shared" ref="F115:G115" si="43">SUM(F116)</f>
        <v>0</v>
      </c>
      <c r="G115" s="91">
        <f t="shared" si="43"/>
        <v>0</v>
      </c>
    </row>
    <row r="116" spans="1:7" ht="32.25" hidden="1" thickBot="1" x14ac:dyDescent="0.3">
      <c r="A116" s="106" t="s">
        <v>32</v>
      </c>
      <c r="B116" s="86" t="s">
        <v>158</v>
      </c>
      <c r="C116" s="1" t="s">
        <v>104</v>
      </c>
      <c r="D116" s="1">
        <v>800</v>
      </c>
      <c r="E116" s="69"/>
      <c r="F116" s="69"/>
      <c r="G116" s="69"/>
    </row>
    <row r="117" spans="1:7" ht="3.6" customHeight="1" thickBot="1" x14ac:dyDescent="0.3">
      <c r="A117" s="21" t="s">
        <v>105</v>
      </c>
      <c r="B117" s="80" t="s">
        <v>158</v>
      </c>
      <c r="C117" s="36" t="s">
        <v>106</v>
      </c>
      <c r="D117" s="36"/>
      <c r="E117" s="91">
        <f>SUM(E118:E119)</f>
        <v>0</v>
      </c>
      <c r="F117" s="91">
        <f t="shared" ref="F117:G117" si="44">SUM(F118:F119)</f>
        <v>0</v>
      </c>
      <c r="G117" s="91">
        <f t="shared" si="44"/>
        <v>0</v>
      </c>
    </row>
    <row r="118" spans="1:7" ht="32.25" hidden="1" thickBot="1" x14ac:dyDescent="0.3">
      <c r="A118" s="140" t="s">
        <v>32</v>
      </c>
      <c r="B118" s="86" t="s">
        <v>158</v>
      </c>
      <c r="C118" s="1" t="s">
        <v>106</v>
      </c>
      <c r="D118" s="1">
        <v>200</v>
      </c>
      <c r="E118" s="139"/>
      <c r="F118" s="139"/>
      <c r="G118" s="139"/>
    </row>
    <row r="119" spans="1:7" ht="16.5" hidden="1" thickBot="1" x14ac:dyDescent="0.3">
      <c r="A119" s="106" t="s">
        <v>33</v>
      </c>
      <c r="B119" s="86" t="s">
        <v>158</v>
      </c>
      <c r="C119" s="1" t="s">
        <v>106</v>
      </c>
      <c r="D119" s="1">
        <v>800</v>
      </c>
      <c r="E119" s="69">
        <v>0</v>
      </c>
      <c r="F119" s="69">
        <v>0</v>
      </c>
      <c r="G119" s="69">
        <v>0</v>
      </c>
    </row>
    <row r="120" spans="1:7" ht="75.75" thickBot="1" x14ac:dyDescent="0.3">
      <c r="A120" s="52" t="s">
        <v>188</v>
      </c>
      <c r="B120" s="80" t="s">
        <v>158</v>
      </c>
      <c r="C120" s="36" t="s">
        <v>107</v>
      </c>
      <c r="D120" s="36"/>
      <c r="E120" s="91">
        <f>SUM(E121:E122)</f>
        <v>35848</v>
      </c>
      <c r="F120" s="91">
        <f t="shared" ref="F120:G120" si="45">SUM(F121:F122)</f>
        <v>38936.800000000003</v>
      </c>
      <c r="G120" s="91">
        <f t="shared" si="45"/>
        <v>39023.9</v>
      </c>
    </row>
    <row r="121" spans="1:7" ht="32.25" thickBot="1" x14ac:dyDescent="0.3">
      <c r="A121" s="149" t="s">
        <v>32</v>
      </c>
      <c r="B121" s="86" t="s">
        <v>158</v>
      </c>
      <c r="C121" s="1" t="s">
        <v>107</v>
      </c>
      <c r="D121" s="1">
        <v>200</v>
      </c>
      <c r="E121" s="69">
        <v>35848</v>
      </c>
      <c r="F121" s="69">
        <v>38936.800000000003</v>
      </c>
      <c r="G121" s="69">
        <v>39023.9</v>
      </c>
    </row>
    <row r="122" spans="1:7" ht="16.5" thickBot="1" x14ac:dyDescent="0.3">
      <c r="A122" s="106" t="s">
        <v>33</v>
      </c>
      <c r="B122" s="86" t="s">
        <v>158</v>
      </c>
      <c r="C122" s="1" t="s">
        <v>107</v>
      </c>
      <c r="D122" s="1">
        <v>800</v>
      </c>
      <c r="E122" s="69"/>
      <c r="F122" s="69"/>
      <c r="G122" s="69"/>
    </row>
    <row r="123" spans="1:7" ht="48" thickBot="1" x14ac:dyDescent="0.3">
      <c r="A123" s="21" t="s">
        <v>97</v>
      </c>
      <c r="B123" s="80" t="s">
        <v>158</v>
      </c>
      <c r="C123" s="36" t="s">
        <v>36</v>
      </c>
      <c r="D123" s="36"/>
      <c r="E123" s="91">
        <f>SUM(E124:E126)</f>
        <v>88923</v>
      </c>
      <c r="F123" s="91">
        <f t="shared" ref="F123:G123" si="46">SUM(F124:F126)</f>
        <v>86725.9</v>
      </c>
      <c r="G123" s="91">
        <f t="shared" si="46"/>
        <v>86725.9</v>
      </c>
    </row>
    <row r="124" spans="1:7" ht="32.25" thickBot="1" x14ac:dyDescent="0.3">
      <c r="A124" s="140" t="s">
        <v>32</v>
      </c>
      <c r="B124" s="86" t="s">
        <v>158</v>
      </c>
      <c r="C124" s="1" t="s">
        <v>36</v>
      </c>
      <c r="D124" s="1">
        <v>200</v>
      </c>
      <c r="E124" s="69">
        <v>2449.1</v>
      </c>
      <c r="F124" s="69">
        <v>800</v>
      </c>
      <c r="G124" s="69">
        <v>800</v>
      </c>
    </row>
    <row r="125" spans="1:7" ht="48" thickBot="1" x14ac:dyDescent="0.3">
      <c r="A125" s="145" t="s">
        <v>108</v>
      </c>
      <c r="B125" s="86" t="s">
        <v>158</v>
      </c>
      <c r="C125" s="1" t="s">
        <v>36</v>
      </c>
      <c r="D125" s="1">
        <v>600</v>
      </c>
      <c r="E125" s="69">
        <v>86473.9</v>
      </c>
      <c r="F125" s="69">
        <v>85925.9</v>
      </c>
      <c r="G125" s="69">
        <v>85925.9</v>
      </c>
    </row>
    <row r="126" spans="1:7" ht="16.5" thickBot="1" x14ac:dyDescent="0.3">
      <c r="A126" s="140" t="s">
        <v>33</v>
      </c>
      <c r="B126" s="86" t="s">
        <v>158</v>
      </c>
      <c r="C126" s="1" t="s">
        <v>36</v>
      </c>
      <c r="D126" s="1">
        <v>800</v>
      </c>
      <c r="E126" s="69">
        <v>0</v>
      </c>
      <c r="F126" s="69">
        <v>0</v>
      </c>
      <c r="G126" s="69">
        <v>0</v>
      </c>
    </row>
    <row r="127" spans="1:7" ht="16.5" thickBot="1" x14ac:dyDescent="0.3">
      <c r="A127" s="21" t="s">
        <v>169</v>
      </c>
      <c r="B127" s="87" t="s">
        <v>168</v>
      </c>
      <c r="C127" s="28"/>
      <c r="D127" s="28"/>
      <c r="E127" s="96">
        <f>SUM(E128)</f>
        <v>108723</v>
      </c>
      <c r="F127" s="96">
        <f t="shared" ref="F127:G127" si="47">SUM(F128)</f>
        <v>0</v>
      </c>
      <c r="G127" s="96">
        <f t="shared" si="47"/>
        <v>0</v>
      </c>
    </row>
    <row r="128" spans="1:7" ht="79.5" thickBot="1" x14ac:dyDescent="0.3">
      <c r="A128" s="21" t="s">
        <v>202</v>
      </c>
      <c r="B128" s="156" t="s">
        <v>168</v>
      </c>
      <c r="C128" s="157" t="s">
        <v>107</v>
      </c>
      <c r="D128" s="157"/>
      <c r="E128" s="158">
        <f>SUM(E129:E129)</f>
        <v>108723</v>
      </c>
      <c r="F128" s="158">
        <f>SUM(F129:F129)</f>
        <v>0</v>
      </c>
      <c r="G128" s="158">
        <f>SUM(G129:G129)</f>
        <v>0</v>
      </c>
    </row>
    <row r="129" spans="1:7" ht="32.25" thickBot="1" x14ac:dyDescent="0.3">
      <c r="A129" s="149" t="s">
        <v>32</v>
      </c>
      <c r="B129" s="86" t="s">
        <v>168</v>
      </c>
      <c r="C129" s="1" t="s">
        <v>107</v>
      </c>
      <c r="D129" s="1">
        <v>200</v>
      </c>
      <c r="E129" s="69">
        <v>108723</v>
      </c>
      <c r="F129" s="69">
        <v>0</v>
      </c>
      <c r="G129" s="69">
        <v>0</v>
      </c>
    </row>
    <row r="130" spans="1:7" ht="16.5" thickBot="1" x14ac:dyDescent="0.3">
      <c r="A130" s="44" t="s">
        <v>17</v>
      </c>
      <c r="B130" s="83" t="s">
        <v>159</v>
      </c>
      <c r="C130" s="37"/>
      <c r="D130" s="38"/>
      <c r="E130" s="93">
        <f>SUM(E131)</f>
        <v>900</v>
      </c>
      <c r="F130" s="93">
        <f t="shared" ref="F130:G130" si="48">SUM(F131)</f>
        <v>750</v>
      </c>
      <c r="G130" s="93">
        <f t="shared" si="48"/>
        <v>0</v>
      </c>
    </row>
    <row r="131" spans="1:7" ht="16.5" thickBot="1" x14ac:dyDescent="0.3">
      <c r="A131" s="21" t="s">
        <v>18</v>
      </c>
      <c r="B131" s="87" t="s">
        <v>160</v>
      </c>
      <c r="C131" s="28"/>
      <c r="D131" s="28"/>
      <c r="E131" s="96">
        <f>SUM(E132+E135)</f>
        <v>900</v>
      </c>
      <c r="F131" s="96">
        <f t="shared" ref="F131:G131" si="49">SUM(F132+F135)</f>
        <v>750</v>
      </c>
      <c r="G131" s="96">
        <f t="shared" si="49"/>
        <v>0</v>
      </c>
    </row>
    <row r="132" spans="1:7" ht="48" thickBot="1" x14ac:dyDescent="0.3">
      <c r="A132" s="21" t="s">
        <v>203</v>
      </c>
      <c r="B132" s="80" t="s">
        <v>160</v>
      </c>
      <c r="C132" s="36" t="s">
        <v>71</v>
      </c>
      <c r="D132" s="36"/>
      <c r="E132" s="91">
        <f>SUM(E133:E134)</f>
        <v>900</v>
      </c>
      <c r="F132" s="91">
        <f t="shared" ref="F132:G132" si="50">SUM(F133:F134)</f>
        <v>0</v>
      </c>
      <c r="G132" s="91">
        <f t="shared" si="50"/>
        <v>0</v>
      </c>
    </row>
    <row r="133" spans="1:7" ht="32.25" thickBot="1" x14ac:dyDescent="0.3">
      <c r="A133" s="106" t="s">
        <v>32</v>
      </c>
      <c r="B133" s="86" t="s">
        <v>160</v>
      </c>
      <c r="C133" s="1" t="s">
        <v>71</v>
      </c>
      <c r="D133" s="1">
        <v>200</v>
      </c>
      <c r="E133" s="69">
        <v>750</v>
      </c>
      <c r="F133" s="69">
        <v>0</v>
      </c>
      <c r="G133" s="69">
        <v>0</v>
      </c>
    </row>
    <row r="134" spans="1:7" ht="48" thickBot="1" x14ac:dyDescent="0.3">
      <c r="A134" s="106" t="s">
        <v>108</v>
      </c>
      <c r="B134" s="86" t="s">
        <v>160</v>
      </c>
      <c r="C134" s="1" t="s">
        <v>71</v>
      </c>
      <c r="D134" s="1">
        <v>600</v>
      </c>
      <c r="E134" s="69">
        <v>150</v>
      </c>
      <c r="F134" s="69">
        <v>0</v>
      </c>
      <c r="G134" s="69">
        <v>0</v>
      </c>
    </row>
    <row r="135" spans="1:7" ht="48" thickBot="1" x14ac:dyDescent="0.3">
      <c r="A135" s="21" t="s">
        <v>91</v>
      </c>
      <c r="B135" s="80" t="s">
        <v>160</v>
      </c>
      <c r="C135" s="36" t="s">
        <v>36</v>
      </c>
      <c r="D135" s="36"/>
      <c r="E135" s="91">
        <f>SUM(E136:E137)</f>
        <v>0</v>
      </c>
      <c r="F135" s="91">
        <f t="shared" ref="F135:G135" si="51">SUM(F136:F137)</f>
        <v>750</v>
      </c>
      <c r="G135" s="91">
        <f t="shared" si="51"/>
        <v>0</v>
      </c>
    </row>
    <row r="136" spans="1:7" ht="32.25" thickBot="1" x14ac:dyDescent="0.3">
      <c r="A136" s="106" t="s">
        <v>32</v>
      </c>
      <c r="B136" s="86" t="s">
        <v>160</v>
      </c>
      <c r="C136" s="1" t="s">
        <v>36</v>
      </c>
      <c r="D136" s="1">
        <v>200</v>
      </c>
      <c r="E136" s="69">
        <v>0</v>
      </c>
      <c r="F136" s="69">
        <v>600</v>
      </c>
      <c r="G136" s="69">
        <v>0</v>
      </c>
    </row>
    <row r="137" spans="1:7" ht="48" thickBot="1" x14ac:dyDescent="0.3">
      <c r="A137" s="106" t="s">
        <v>108</v>
      </c>
      <c r="B137" s="86" t="s">
        <v>160</v>
      </c>
      <c r="C137" s="1" t="s">
        <v>36</v>
      </c>
      <c r="D137" s="1">
        <v>600</v>
      </c>
      <c r="E137" s="69">
        <v>0</v>
      </c>
      <c r="F137" s="69">
        <v>150</v>
      </c>
      <c r="G137" s="69">
        <v>0</v>
      </c>
    </row>
    <row r="138" spans="1:7" ht="16.5" thickBot="1" x14ac:dyDescent="0.3">
      <c r="A138" s="44" t="s">
        <v>42</v>
      </c>
      <c r="B138" s="83" t="s">
        <v>161</v>
      </c>
      <c r="C138" s="37"/>
      <c r="D138" s="38"/>
      <c r="E138" s="93">
        <f>SUM(E139)</f>
        <v>34293</v>
      </c>
      <c r="F138" s="93">
        <f t="shared" ref="F138:G139" si="52">SUM(F139)</f>
        <v>30335.999999999996</v>
      </c>
      <c r="G138" s="93">
        <f t="shared" si="52"/>
        <v>30335.999999999996</v>
      </c>
    </row>
    <row r="139" spans="1:7" ht="16.5" thickBot="1" x14ac:dyDescent="0.3">
      <c r="A139" s="21" t="s">
        <v>20</v>
      </c>
      <c r="B139" s="85" t="s">
        <v>162</v>
      </c>
      <c r="C139" s="14"/>
      <c r="D139" s="133"/>
      <c r="E139" s="95">
        <f>SUM(E140)</f>
        <v>34293</v>
      </c>
      <c r="F139" s="95">
        <f t="shared" si="52"/>
        <v>30335.999999999996</v>
      </c>
      <c r="G139" s="95">
        <f t="shared" si="52"/>
        <v>30335.999999999996</v>
      </c>
    </row>
    <row r="140" spans="1:7" ht="48" thickBot="1" x14ac:dyDescent="0.3">
      <c r="A140" s="21" t="s">
        <v>91</v>
      </c>
      <c r="B140" s="85" t="s">
        <v>162</v>
      </c>
      <c r="C140" s="14" t="s">
        <v>36</v>
      </c>
      <c r="D140" s="14"/>
      <c r="E140" s="95">
        <f>SUM(E141:E144)</f>
        <v>34293</v>
      </c>
      <c r="F140" s="95">
        <f t="shared" ref="F140:G140" si="53">SUM(F141:F144)</f>
        <v>30335.999999999996</v>
      </c>
      <c r="G140" s="95">
        <f t="shared" si="53"/>
        <v>30335.999999999996</v>
      </c>
    </row>
    <row r="141" spans="1:7" ht="95.25" thickBot="1" x14ac:dyDescent="0.3">
      <c r="A141" s="106" t="s">
        <v>29</v>
      </c>
      <c r="B141" s="86" t="s">
        <v>162</v>
      </c>
      <c r="C141" s="1" t="s">
        <v>36</v>
      </c>
      <c r="D141" s="1">
        <v>100</v>
      </c>
      <c r="E141" s="69">
        <v>9566.7000000000007</v>
      </c>
      <c r="F141" s="69">
        <v>9992.7000000000007</v>
      </c>
      <c r="G141" s="69">
        <v>9992.7000000000007</v>
      </c>
    </row>
    <row r="142" spans="1:7" ht="32.25" thickBot="1" x14ac:dyDescent="0.3">
      <c r="A142" s="106" t="s">
        <v>32</v>
      </c>
      <c r="B142" s="86" t="s">
        <v>162</v>
      </c>
      <c r="C142" s="1" t="s">
        <v>36</v>
      </c>
      <c r="D142" s="1">
        <v>200</v>
      </c>
      <c r="E142" s="69">
        <v>5153</v>
      </c>
      <c r="F142" s="69">
        <v>1041.4000000000001</v>
      </c>
      <c r="G142" s="69">
        <v>1041.4000000000001</v>
      </c>
    </row>
    <row r="143" spans="1:7" ht="48" thickBot="1" x14ac:dyDescent="0.3">
      <c r="A143" s="106" t="s">
        <v>108</v>
      </c>
      <c r="B143" s="86" t="s">
        <v>162</v>
      </c>
      <c r="C143" s="1" t="s">
        <v>36</v>
      </c>
      <c r="D143" s="1">
        <v>600</v>
      </c>
      <c r="E143" s="69">
        <v>19573</v>
      </c>
      <c r="F143" s="69">
        <v>19301.599999999999</v>
      </c>
      <c r="G143" s="69">
        <v>19301.599999999999</v>
      </c>
    </row>
    <row r="144" spans="1:7" ht="16.5" thickBot="1" x14ac:dyDescent="0.3">
      <c r="A144" s="106" t="s">
        <v>33</v>
      </c>
      <c r="B144" s="86" t="s">
        <v>162</v>
      </c>
      <c r="C144" s="1" t="s">
        <v>36</v>
      </c>
      <c r="D144" s="1">
        <v>800</v>
      </c>
      <c r="E144" s="69">
        <v>0.3</v>
      </c>
      <c r="F144" s="69">
        <v>0.3</v>
      </c>
      <c r="G144" s="69">
        <v>0.3</v>
      </c>
    </row>
    <row r="145" spans="1:7" ht="16.5" thickBot="1" x14ac:dyDescent="0.3">
      <c r="A145" s="44" t="s">
        <v>21</v>
      </c>
      <c r="B145" s="83">
        <v>1100</v>
      </c>
      <c r="C145" s="37"/>
      <c r="D145" s="37"/>
      <c r="E145" s="93">
        <f>SUM(E146)</f>
        <v>650</v>
      </c>
      <c r="F145" s="93">
        <f t="shared" ref="F145:G145" si="54">SUM(F146)</f>
        <v>650</v>
      </c>
      <c r="G145" s="93">
        <f t="shared" si="54"/>
        <v>650</v>
      </c>
    </row>
    <row r="146" spans="1:7" ht="32.25" thickBot="1" x14ac:dyDescent="0.3">
      <c r="A146" s="21" t="s">
        <v>22</v>
      </c>
      <c r="B146" s="85">
        <v>1105</v>
      </c>
      <c r="C146" s="14"/>
      <c r="D146" s="14"/>
      <c r="E146" s="95">
        <f>SUM(E147+E149)</f>
        <v>650</v>
      </c>
      <c r="F146" s="95">
        <f t="shared" ref="F146:G146" si="55">SUM(F147+F149)</f>
        <v>650</v>
      </c>
      <c r="G146" s="95">
        <f t="shared" si="55"/>
        <v>650</v>
      </c>
    </row>
    <row r="147" spans="1:7" ht="63.75" thickBot="1" x14ac:dyDescent="0.3">
      <c r="A147" s="21" t="s">
        <v>177</v>
      </c>
      <c r="B147" s="85">
        <v>1105</v>
      </c>
      <c r="C147" s="14" t="s">
        <v>69</v>
      </c>
      <c r="D147" s="14"/>
      <c r="E147" s="95">
        <f>SUM(E148)</f>
        <v>650</v>
      </c>
      <c r="F147" s="95">
        <f t="shared" ref="F147:G147" si="56">SUM(F148)</f>
        <v>0</v>
      </c>
      <c r="G147" s="95">
        <f t="shared" si="56"/>
        <v>0</v>
      </c>
    </row>
    <row r="148" spans="1:7" ht="32.25" thickBot="1" x14ac:dyDescent="0.3">
      <c r="A148" s="106" t="s">
        <v>32</v>
      </c>
      <c r="B148" s="86">
        <v>1105</v>
      </c>
      <c r="C148" s="1" t="s">
        <v>69</v>
      </c>
      <c r="D148" s="1">
        <v>200</v>
      </c>
      <c r="E148" s="69">
        <v>650</v>
      </c>
      <c r="F148" s="69">
        <v>0</v>
      </c>
      <c r="G148" s="69">
        <v>0</v>
      </c>
    </row>
    <row r="149" spans="1:7" ht="48" thickBot="1" x14ac:dyDescent="0.3">
      <c r="A149" s="21" t="s">
        <v>91</v>
      </c>
      <c r="B149" s="85">
        <v>1105</v>
      </c>
      <c r="C149" s="14" t="s">
        <v>36</v>
      </c>
      <c r="D149" s="14"/>
      <c r="E149" s="95">
        <f>SUM(E150)</f>
        <v>0</v>
      </c>
      <c r="F149" s="95">
        <f t="shared" ref="F149:G149" si="57">SUM(F150)</f>
        <v>650</v>
      </c>
      <c r="G149" s="95">
        <f t="shared" si="57"/>
        <v>650</v>
      </c>
    </row>
    <row r="150" spans="1:7" ht="32.25" thickBot="1" x14ac:dyDescent="0.3">
      <c r="A150" s="106" t="s">
        <v>32</v>
      </c>
      <c r="B150" s="86">
        <v>1105</v>
      </c>
      <c r="C150" s="1" t="s">
        <v>36</v>
      </c>
      <c r="D150" s="1">
        <v>200</v>
      </c>
      <c r="E150" s="69">
        <v>0</v>
      </c>
      <c r="F150" s="69">
        <v>650</v>
      </c>
      <c r="G150" s="69">
        <v>650</v>
      </c>
    </row>
    <row r="151" spans="1:7" ht="16.5" thickBot="1" x14ac:dyDescent="0.3">
      <c r="A151" s="44" t="s">
        <v>23</v>
      </c>
      <c r="B151" s="83">
        <v>1200</v>
      </c>
      <c r="C151" s="37"/>
      <c r="D151" s="37"/>
      <c r="E151" s="93">
        <f>SUM(E152)</f>
        <v>500</v>
      </c>
      <c r="F151" s="93">
        <f t="shared" ref="F151:G151" si="58">SUM(F152)</f>
        <v>500</v>
      </c>
      <c r="G151" s="93">
        <f t="shared" si="58"/>
        <v>500</v>
      </c>
    </row>
    <row r="152" spans="1:7" ht="32.25" thickBot="1" x14ac:dyDescent="0.3">
      <c r="A152" s="21" t="s">
        <v>24</v>
      </c>
      <c r="B152" s="85">
        <v>1204</v>
      </c>
      <c r="C152" s="14"/>
      <c r="D152" s="14"/>
      <c r="E152" s="95">
        <f>SUM(E153)</f>
        <v>500</v>
      </c>
      <c r="F152" s="95">
        <f t="shared" ref="F152:G152" si="59">SUM(F153)</f>
        <v>500</v>
      </c>
      <c r="G152" s="95">
        <f t="shared" si="59"/>
        <v>500</v>
      </c>
    </row>
    <row r="153" spans="1:7" ht="48" thickBot="1" x14ac:dyDescent="0.3">
      <c r="A153" s="21" t="s">
        <v>91</v>
      </c>
      <c r="B153" s="85">
        <v>1204</v>
      </c>
      <c r="C153" s="14" t="s">
        <v>36</v>
      </c>
      <c r="D153" s="14"/>
      <c r="E153" s="95">
        <f>SUM(E154)</f>
        <v>500</v>
      </c>
      <c r="F153" s="95">
        <f t="shared" ref="F153:G153" si="60">SUM(F154)</f>
        <v>500</v>
      </c>
      <c r="G153" s="95">
        <f t="shared" si="60"/>
        <v>500</v>
      </c>
    </row>
    <row r="154" spans="1:7" ht="32.25" thickBot="1" x14ac:dyDescent="0.3">
      <c r="A154" s="106" t="s">
        <v>32</v>
      </c>
      <c r="B154" s="86">
        <v>1204</v>
      </c>
      <c r="C154" s="1" t="s">
        <v>36</v>
      </c>
      <c r="D154" s="1">
        <v>200</v>
      </c>
      <c r="E154" s="69">
        <v>500</v>
      </c>
      <c r="F154" s="69">
        <v>500</v>
      </c>
      <c r="G154" s="69">
        <v>500</v>
      </c>
    </row>
    <row r="155" spans="1:7" ht="16.5" thickBot="1" x14ac:dyDescent="0.3">
      <c r="A155" s="7" t="s">
        <v>43</v>
      </c>
      <c r="B155" s="89"/>
      <c r="C155" s="3"/>
      <c r="D155" s="3"/>
      <c r="E155" s="68">
        <f>SUM(E15+E48+E72+E93+E130+E138+E145+E151)</f>
        <v>409437.4</v>
      </c>
      <c r="F155" s="68">
        <f>SUM(F15+F48+F72+F93+F130+F138+F145+F151)</f>
        <v>301963.09999999998</v>
      </c>
      <c r="G155" s="68">
        <f>SUM(G15+G48+G72+G93+G130+G138+G145+G151)</f>
        <v>319943.5</v>
      </c>
    </row>
  </sheetData>
  <mergeCells count="8">
    <mergeCell ref="C11:C13"/>
    <mergeCell ref="E11:G12"/>
    <mergeCell ref="A10:G10"/>
    <mergeCell ref="A2:G2"/>
    <mergeCell ref="A3:G3"/>
    <mergeCell ref="A4:G4"/>
    <mergeCell ref="A5:G5"/>
    <mergeCell ref="A6:G6"/>
  </mergeCells>
  <pageMargins left="0" right="0" top="0" bottom="0" header="0.31496062992125984" footer="0.31496062992125984"/>
  <pageSetup paperSize="9" scale="71" fitToHeight="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3"/>
  <sheetViews>
    <sheetView workbookViewId="0">
      <selection activeCell="H5" sqref="H5:I5"/>
    </sheetView>
  </sheetViews>
  <sheetFormatPr defaultRowHeight="15" x14ac:dyDescent="0.25"/>
  <cols>
    <col min="1" max="1" width="42.7109375" customWidth="1"/>
    <col min="2" max="2" width="14.28515625" style="19" customWidth="1"/>
    <col min="3" max="3" width="12.28515625" style="19" customWidth="1"/>
    <col min="5" max="5" width="18.28515625" customWidth="1"/>
    <col min="6" max="6" width="17.28515625" customWidth="1"/>
    <col min="7" max="7" width="13.7109375" customWidth="1"/>
    <col min="8" max="8" width="16.5703125" customWidth="1"/>
  </cols>
  <sheetData>
    <row r="2" spans="1:9" ht="101.25" customHeight="1" x14ac:dyDescent="0.25">
      <c r="A2" s="220" t="s">
        <v>196</v>
      </c>
      <c r="B2" s="220"/>
      <c r="C2" s="221"/>
      <c r="D2" s="221"/>
      <c r="E2" s="221"/>
      <c r="F2" s="221"/>
      <c r="G2" s="221"/>
      <c r="H2" s="221"/>
      <c r="I2" s="221"/>
    </row>
    <row r="4" spans="1:9" ht="45.75" customHeight="1" x14ac:dyDescent="0.25">
      <c r="A4" s="201" t="s">
        <v>197</v>
      </c>
      <c r="B4" s="201"/>
      <c r="C4" s="202"/>
      <c r="D4" s="202"/>
      <c r="E4" s="202"/>
      <c r="F4" s="202"/>
      <c r="G4" s="202"/>
      <c r="H4" s="202"/>
      <c r="I4" s="202"/>
    </row>
    <row r="5" spans="1:9" ht="15.75" customHeight="1" thickBot="1" x14ac:dyDescent="0.3">
      <c r="H5" s="203" t="s">
        <v>25</v>
      </c>
      <c r="I5" s="203"/>
    </row>
    <row r="6" spans="1:9" ht="15.75" thickBot="1" x14ac:dyDescent="0.3"/>
    <row r="7" spans="1:9" ht="28.5" customHeight="1" x14ac:dyDescent="0.25">
      <c r="A7" s="185" t="s">
        <v>1</v>
      </c>
      <c r="B7" s="185" t="s">
        <v>70</v>
      </c>
      <c r="C7" s="204" t="s">
        <v>0</v>
      </c>
      <c r="D7" s="185" t="s">
        <v>26</v>
      </c>
      <c r="E7" s="185" t="s">
        <v>27</v>
      </c>
      <c r="F7" s="193" t="s">
        <v>2</v>
      </c>
      <c r="G7" s="194"/>
      <c r="H7" s="195"/>
    </row>
    <row r="8" spans="1:9" ht="15.75" thickBot="1" x14ac:dyDescent="0.3">
      <c r="A8" s="192"/>
      <c r="B8" s="192"/>
      <c r="C8" s="205"/>
      <c r="D8" s="192"/>
      <c r="E8" s="192"/>
      <c r="F8" s="196"/>
      <c r="G8" s="197"/>
      <c r="H8" s="198"/>
    </row>
    <row r="9" spans="1:9" ht="15.75" thickBot="1" x14ac:dyDescent="0.3">
      <c r="A9" s="186"/>
      <c r="B9" s="186"/>
      <c r="C9" s="206"/>
      <c r="D9" s="186"/>
      <c r="E9" s="186"/>
      <c r="F9" s="32" t="s">
        <v>198</v>
      </c>
      <c r="G9" s="32" t="s">
        <v>182</v>
      </c>
      <c r="H9" s="32" t="s">
        <v>191</v>
      </c>
    </row>
    <row r="10" spans="1:9" ht="16.5" thickBot="1" x14ac:dyDescent="0.3">
      <c r="A10" s="74">
        <v>1</v>
      </c>
      <c r="B10" s="1">
        <v>2</v>
      </c>
      <c r="C10" s="74">
        <v>3</v>
      </c>
      <c r="D10" s="1">
        <v>4</v>
      </c>
      <c r="E10" s="74">
        <v>5</v>
      </c>
      <c r="F10" s="1">
        <v>6</v>
      </c>
      <c r="G10" s="74">
        <v>7</v>
      </c>
      <c r="H10" s="1">
        <v>8</v>
      </c>
    </row>
    <row r="11" spans="1:9" ht="83.25" thickBot="1" x14ac:dyDescent="0.3">
      <c r="A11" s="34" t="s">
        <v>88</v>
      </c>
      <c r="B11" s="135">
        <v>942</v>
      </c>
      <c r="C11" s="79"/>
      <c r="D11" s="35"/>
      <c r="E11" s="35"/>
      <c r="F11" s="90">
        <f>SUM(F12)</f>
        <v>1551.3</v>
      </c>
      <c r="G11" s="90">
        <f t="shared" ref="G11:H11" si="0">SUM(G12)</f>
        <v>1551.3</v>
      </c>
      <c r="H11" s="90">
        <f t="shared" si="0"/>
        <v>1551.3</v>
      </c>
    </row>
    <row r="12" spans="1:9" ht="95.25" thickBot="1" x14ac:dyDescent="0.3">
      <c r="A12" s="21" t="s">
        <v>82</v>
      </c>
      <c r="B12" s="14">
        <v>942</v>
      </c>
      <c r="C12" s="80" t="s">
        <v>140</v>
      </c>
      <c r="D12" s="36"/>
      <c r="E12" s="36"/>
      <c r="F12" s="91">
        <f>SUM(F13)</f>
        <v>1551.3</v>
      </c>
      <c r="G12" s="91">
        <f t="shared" ref="G12:H12" si="1">SUM(G13)</f>
        <v>1551.3</v>
      </c>
      <c r="H12" s="91">
        <f t="shared" si="1"/>
        <v>1551.3</v>
      </c>
    </row>
    <row r="13" spans="1:9" ht="79.5" thickBot="1" x14ac:dyDescent="0.3">
      <c r="A13" s="21" t="s">
        <v>89</v>
      </c>
      <c r="B13" s="135">
        <v>942</v>
      </c>
      <c r="C13" s="80" t="s">
        <v>140</v>
      </c>
      <c r="D13" s="36" t="s">
        <v>30</v>
      </c>
      <c r="E13" s="36"/>
      <c r="F13" s="91">
        <f>SUM(F14:F16)</f>
        <v>1551.3</v>
      </c>
      <c r="G13" s="91">
        <f t="shared" ref="G13:H13" si="2">SUM(G14:G16)</f>
        <v>1551.3</v>
      </c>
      <c r="H13" s="91">
        <f t="shared" si="2"/>
        <v>1551.3</v>
      </c>
    </row>
    <row r="14" spans="1:9" ht="95.25" thickBot="1" x14ac:dyDescent="0.3">
      <c r="A14" s="73" t="s">
        <v>29</v>
      </c>
      <c r="B14" s="14">
        <v>942</v>
      </c>
      <c r="C14" s="81" t="s">
        <v>140</v>
      </c>
      <c r="D14" s="53" t="s">
        <v>30</v>
      </c>
      <c r="E14" s="53">
        <v>100</v>
      </c>
      <c r="F14" s="92">
        <v>1424.2</v>
      </c>
      <c r="G14" s="92">
        <v>1424.2</v>
      </c>
      <c r="H14" s="92">
        <v>1424.2</v>
      </c>
    </row>
    <row r="15" spans="1:9" ht="32.25" thickBot="1" x14ac:dyDescent="0.3">
      <c r="A15" s="73" t="s">
        <v>32</v>
      </c>
      <c r="B15" s="135">
        <v>942</v>
      </c>
      <c r="C15" s="81" t="s">
        <v>140</v>
      </c>
      <c r="D15" s="53" t="s">
        <v>30</v>
      </c>
      <c r="E15" s="53">
        <v>200</v>
      </c>
      <c r="F15" s="92">
        <v>127.1</v>
      </c>
      <c r="G15" s="92">
        <v>127.1</v>
      </c>
      <c r="H15" s="92">
        <v>127.1</v>
      </c>
    </row>
    <row r="16" spans="1:9" ht="16.5" thickBot="1" x14ac:dyDescent="0.3">
      <c r="A16" s="73" t="s">
        <v>33</v>
      </c>
      <c r="B16" s="14">
        <v>942</v>
      </c>
      <c r="C16" s="81" t="s">
        <v>140</v>
      </c>
      <c r="D16" s="53" t="s">
        <v>30</v>
      </c>
      <c r="E16" s="53">
        <v>800</v>
      </c>
      <c r="F16" s="92">
        <v>0</v>
      </c>
      <c r="G16" s="92">
        <v>0</v>
      </c>
      <c r="H16" s="92">
        <v>0</v>
      </c>
    </row>
    <row r="17" spans="1:8" ht="83.25" thickBot="1" x14ac:dyDescent="0.3">
      <c r="A17" s="34" t="s">
        <v>90</v>
      </c>
      <c r="B17" s="135">
        <v>941</v>
      </c>
      <c r="C17" s="82"/>
      <c r="D17" s="18"/>
      <c r="E17" s="18"/>
      <c r="F17" s="90">
        <f>SUM(F18)</f>
        <v>50970.5</v>
      </c>
      <c r="G17" s="90">
        <f t="shared" ref="G17:H17" si="3">SUM(G18)</f>
        <v>53779.6</v>
      </c>
      <c r="H17" s="90">
        <f t="shared" si="3"/>
        <v>62137.799999999996</v>
      </c>
    </row>
    <row r="18" spans="1:8" ht="16.5" thickBot="1" x14ac:dyDescent="0.3">
      <c r="A18" s="7" t="s">
        <v>3</v>
      </c>
      <c r="B18" s="3">
        <v>941</v>
      </c>
      <c r="C18" s="83" t="s">
        <v>138</v>
      </c>
      <c r="D18" s="37"/>
      <c r="E18" s="37"/>
      <c r="F18" s="93">
        <f>SUM(F19+F22+F26+F32+F35+F29)</f>
        <v>50970.5</v>
      </c>
      <c r="G18" s="93">
        <f t="shared" ref="G18:H18" si="4">SUM(G19+G22+G26+G32+G35+G29)</f>
        <v>53779.6</v>
      </c>
      <c r="H18" s="93">
        <f t="shared" si="4"/>
        <v>62137.799999999996</v>
      </c>
    </row>
    <row r="19" spans="1:8" ht="48" thickBot="1" x14ac:dyDescent="0.3">
      <c r="A19" s="21" t="s">
        <v>28</v>
      </c>
      <c r="B19" s="135">
        <v>941</v>
      </c>
      <c r="C19" s="84" t="s">
        <v>139</v>
      </c>
      <c r="D19" s="54"/>
      <c r="E19" s="54"/>
      <c r="F19" s="94">
        <f>SUM(F20)</f>
        <v>2399.1</v>
      </c>
      <c r="G19" s="94">
        <f t="shared" ref="G19:H20" si="5">SUM(G20)</f>
        <v>2399.1</v>
      </c>
      <c r="H19" s="94">
        <f t="shared" si="5"/>
        <v>2399.1</v>
      </c>
    </row>
    <row r="20" spans="1:8" ht="79.5" thickBot="1" x14ac:dyDescent="0.3">
      <c r="A20" s="21" t="s">
        <v>89</v>
      </c>
      <c r="B20" s="3">
        <v>941</v>
      </c>
      <c r="C20" s="85" t="s">
        <v>139</v>
      </c>
      <c r="D20" s="14" t="s">
        <v>30</v>
      </c>
      <c r="E20" s="14"/>
      <c r="F20" s="95">
        <f>SUM(F21)</f>
        <v>2399.1</v>
      </c>
      <c r="G20" s="95">
        <f t="shared" si="5"/>
        <v>2399.1</v>
      </c>
      <c r="H20" s="95">
        <f t="shared" si="5"/>
        <v>2399.1</v>
      </c>
    </row>
    <row r="21" spans="1:8" ht="95.25" thickBot="1" x14ac:dyDescent="0.3">
      <c r="A21" s="73" t="s">
        <v>29</v>
      </c>
      <c r="B21" s="135">
        <v>941</v>
      </c>
      <c r="C21" s="86" t="s">
        <v>139</v>
      </c>
      <c r="D21" s="1" t="s">
        <v>30</v>
      </c>
      <c r="E21" s="1">
        <v>100</v>
      </c>
      <c r="F21" s="69">
        <v>2399.1</v>
      </c>
      <c r="G21" s="69">
        <v>2399.1</v>
      </c>
      <c r="H21" s="69">
        <v>2399.1</v>
      </c>
    </row>
    <row r="22" spans="1:8" ht="63.75" thickBot="1" x14ac:dyDescent="0.3">
      <c r="A22" s="21" t="s">
        <v>31</v>
      </c>
      <c r="B22" s="3">
        <v>941</v>
      </c>
      <c r="C22" s="84" t="s">
        <v>141</v>
      </c>
      <c r="D22" s="54"/>
      <c r="E22" s="54"/>
      <c r="F22" s="94">
        <f>SUM(F23)</f>
        <v>11459.5</v>
      </c>
      <c r="G22" s="94">
        <f t="shared" ref="G22:H22" si="6">SUM(G23)</f>
        <v>11459.5</v>
      </c>
      <c r="H22" s="94">
        <f t="shared" si="6"/>
        <v>11459.5</v>
      </c>
    </row>
    <row r="23" spans="1:8" ht="79.5" thickBot="1" x14ac:dyDescent="0.3">
      <c r="A23" s="21" t="s">
        <v>89</v>
      </c>
      <c r="B23" s="135">
        <v>941</v>
      </c>
      <c r="C23" s="85" t="s">
        <v>141</v>
      </c>
      <c r="D23" s="14" t="s">
        <v>30</v>
      </c>
      <c r="E23" s="14"/>
      <c r="F23" s="95">
        <f>SUM(F24:F25)</f>
        <v>11459.5</v>
      </c>
      <c r="G23" s="95">
        <f t="shared" ref="G23:H23" si="7">SUM(G24:G25)</f>
        <v>11459.5</v>
      </c>
      <c r="H23" s="95">
        <f t="shared" si="7"/>
        <v>11459.5</v>
      </c>
    </row>
    <row r="24" spans="1:8" ht="95.25" thickBot="1" x14ac:dyDescent="0.3">
      <c r="A24" s="73" t="s">
        <v>29</v>
      </c>
      <c r="B24" s="3">
        <v>941</v>
      </c>
      <c r="C24" s="86" t="s">
        <v>141</v>
      </c>
      <c r="D24" s="1" t="s">
        <v>30</v>
      </c>
      <c r="E24" s="1">
        <v>100</v>
      </c>
      <c r="F24" s="69">
        <v>10725.06</v>
      </c>
      <c r="G24" s="69">
        <v>10725.06</v>
      </c>
      <c r="H24" s="69">
        <v>10725.06</v>
      </c>
    </row>
    <row r="25" spans="1:8" ht="32.25" thickBot="1" x14ac:dyDescent="0.3">
      <c r="A25" s="73" t="s">
        <v>32</v>
      </c>
      <c r="B25" s="135">
        <v>941</v>
      </c>
      <c r="C25" s="86" t="s">
        <v>141</v>
      </c>
      <c r="D25" s="1" t="s">
        <v>30</v>
      </c>
      <c r="E25" s="1">
        <v>200</v>
      </c>
      <c r="F25" s="69">
        <v>734.44</v>
      </c>
      <c r="G25" s="69">
        <v>734.44</v>
      </c>
      <c r="H25" s="69">
        <v>734.44</v>
      </c>
    </row>
    <row r="26" spans="1:8" ht="79.5" thickBot="1" x14ac:dyDescent="0.3">
      <c r="A26" s="21" t="s">
        <v>34</v>
      </c>
      <c r="B26" s="3">
        <v>941</v>
      </c>
      <c r="C26" s="84" t="s">
        <v>142</v>
      </c>
      <c r="D26" s="54"/>
      <c r="E26" s="54"/>
      <c r="F26" s="94">
        <f>SUM(F27)</f>
        <v>611.9</v>
      </c>
      <c r="G26" s="94">
        <f>SUM(G27)</f>
        <v>611.9</v>
      </c>
      <c r="H26" s="94">
        <f>SUM(H27)</f>
        <v>72</v>
      </c>
    </row>
    <row r="27" spans="1:8" ht="63.75" thickBot="1" x14ac:dyDescent="0.3">
      <c r="A27" s="21" t="s">
        <v>91</v>
      </c>
      <c r="B27" s="135">
        <v>941</v>
      </c>
      <c r="C27" s="85" t="s">
        <v>142</v>
      </c>
      <c r="D27" s="14" t="s">
        <v>36</v>
      </c>
      <c r="E27" s="14"/>
      <c r="F27" s="95">
        <f>SUM(F28)</f>
        <v>611.9</v>
      </c>
      <c r="G27" s="95">
        <f t="shared" ref="G27:H27" si="8">SUM(G28)</f>
        <v>611.9</v>
      </c>
      <c r="H27" s="95">
        <f t="shared" si="8"/>
        <v>72</v>
      </c>
    </row>
    <row r="28" spans="1:8" ht="16.5" thickBot="1" x14ac:dyDescent="0.3">
      <c r="A28" s="73" t="s">
        <v>35</v>
      </c>
      <c r="B28" s="3">
        <v>941</v>
      </c>
      <c r="C28" s="86" t="s">
        <v>142</v>
      </c>
      <c r="D28" s="1" t="s">
        <v>36</v>
      </c>
      <c r="E28" s="1">
        <v>500</v>
      </c>
      <c r="F28" s="69">
        <v>611.9</v>
      </c>
      <c r="G28" s="69">
        <v>611.9</v>
      </c>
      <c r="H28" s="69">
        <v>72</v>
      </c>
    </row>
    <row r="29" spans="1:8" ht="32.25" thickBot="1" x14ac:dyDescent="0.3">
      <c r="A29" s="98" t="s">
        <v>136</v>
      </c>
      <c r="B29" s="135">
        <v>941</v>
      </c>
      <c r="C29" s="130" t="s">
        <v>143</v>
      </c>
      <c r="D29" s="99"/>
      <c r="E29" s="99"/>
      <c r="F29" s="94">
        <f>SUM(F30)</f>
        <v>3490</v>
      </c>
      <c r="G29" s="94">
        <f t="shared" ref="G29:H30" si="9">SUM(G30)</f>
        <v>0</v>
      </c>
      <c r="H29" s="94">
        <f t="shared" si="9"/>
        <v>0</v>
      </c>
    </row>
    <row r="30" spans="1:8" ht="63.75" thickBot="1" x14ac:dyDescent="0.3">
      <c r="A30" s="21" t="s">
        <v>166</v>
      </c>
      <c r="B30" s="3">
        <v>941</v>
      </c>
      <c r="C30" s="131" t="s">
        <v>143</v>
      </c>
      <c r="D30" s="100" t="s">
        <v>36</v>
      </c>
      <c r="E30" s="100"/>
      <c r="F30" s="95">
        <f>SUM(F31)</f>
        <v>3490</v>
      </c>
      <c r="G30" s="95">
        <f t="shared" si="9"/>
        <v>0</v>
      </c>
      <c r="H30" s="95">
        <f t="shared" si="9"/>
        <v>0</v>
      </c>
    </row>
    <row r="31" spans="1:8" ht="17.25" thickBot="1" x14ac:dyDescent="0.3">
      <c r="A31" s="73" t="s">
        <v>33</v>
      </c>
      <c r="B31" s="135">
        <v>941</v>
      </c>
      <c r="C31" s="78" t="s">
        <v>143</v>
      </c>
      <c r="D31" s="33" t="s">
        <v>36</v>
      </c>
      <c r="E31" s="33">
        <v>800</v>
      </c>
      <c r="F31" s="69">
        <v>3490</v>
      </c>
      <c r="G31" s="69">
        <v>0</v>
      </c>
      <c r="H31" s="69">
        <v>0</v>
      </c>
    </row>
    <row r="32" spans="1:8" ht="16.5" thickBot="1" x14ac:dyDescent="0.3">
      <c r="A32" s="21" t="s">
        <v>7</v>
      </c>
      <c r="B32" s="3">
        <v>941</v>
      </c>
      <c r="C32" s="84" t="s">
        <v>144</v>
      </c>
      <c r="D32" s="54"/>
      <c r="E32" s="54"/>
      <c r="F32" s="94">
        <f>SUM(F33)</f>
        <v>500</v>
      </c>
      <c r="G32" s="94">
        <f t="shared" ref="G32:H33" si="10">SUM(G33)</f>
        <v>500</v>
      </c>
      <c r="H32" s="94">
        <f t="shared" si="10"/>
        <v>500</v>
      </c>
    </row>
    <row r="33" spans="1:8" ht="63.75" thickBot="1" x14ac:dyDescent="0.3">
      <c r="A33" s="21" t="s">
        <v>91</v>
      </c>
      <c r="B33" s="135">
        <v>941</v>
      </c>
      <c r="C33" s="85" t="s">
        <v>144</v>
      </c>
      <c r="D33" s="14" t="s">
        <v>36</v>
      </c>
      <c r="E33" s="14"/>
      <c r="F33" s="95">
        <f>SUM(F34)</f>
        <v>500</v>
      </c>
      <c r="G33" s="95">
        <f t="shared" si="10"/>
        <v>500</v>
      </c>
      <c r="H33" s="95">
        <f t="shared" si="10"/>
        <v>500</v>
      </c>
    </row>
    <row r="34" spans="1:8" ht="16.5" thickBot="1" x14ac:dyDescent="0.3">
      <c r="A34" s="73" t="s">
        <v>33</v>
      </c>
      <c r="B34" s="3">
        <v>941</v>
      </c>
      <c r="C34" s="86" t="s">
        <v>144</v>
      </c>
      <c r="D34" s="1" t="s">
        <v>36</v>
      </c>
      <c r="E34" s="1">
        <v>800</v>
      </c>
      <c r="F34" s="69">
        <v>500</v>
      </c>
      <c r="G34" s="69">
        <v>500</v>
      </c>
      <c r="H34" s="69">
        <v>500</v>
      </c>
    </row>
    <row r="35" spans="1:8" ht="17.25" thickBot="1" x14ac:dyDescent="0.3">
      <c r="A35" s="21" t="s">
        <v>8</v>
      </c>
      <c r="B35" s="135">
        <v>941</v>
      </c>
      <c r="C35" s="84" t="s">
        <v>145</v>
      </c>
      <c r="D35" s="54"/>
      <c r="E35" s="54"/>
      <c r="F35" s="94">
        <f>SUM(F36+F38+F40+F42)</f>
        <v>32510</v>
      </c>
      <c r="G35" s="94">
        <f t="shared" ref="G35:H35" si="11">SUM(G36+G38+G40+G42)</f>
        <v>38809.1</v>
      </c>
      <c r="H35" s="94">
        <f t="shared" si="11"/>
        <v>47707.199999999997</v>
      </c>
    </row>
    <row r="36" spans="1:8" ht="4.1500000000000004" customHeight="1" thickBot="1" x14ac:dyDescent="0.3">
      <c r="A36" s="21" t="s">
        <v>92</v>
      </c>
      <c r="B36" s="3">
        <v>941</v>
      </c>
      <c r="C36" s="85" t="s">
        <v>145</v>
      </c>
      <c r="D36" s="14" t="s">
        <v>93</v>
      </c>
      <c r="E36" s="14"/>
      <c r="F36" s="95">
        <f>SUM(F37)</f>
        <v>0</v>
      </c>
      <c r="G36" s="95">
        <f t="shared" ref="G36:H36" si="12">SUM(G37)</f>
        <v>0</v>
      </c>
      <c r="H36" s="95">
        <f t="shared" si="12"/>
        <v>0</v>
      </c>
    </row>
    <row r="37" spans="1:8" ht="17.25" hidden="1" thickBot="1" x14ac:dyDescent="0.3">
      <c r="A37" s="73" t="s">
        <v>33</v>
      </c>
      <c r="B37" s="135">
        <v>941</v>
      </c>
      <c r="C37" s="86" t="s">
        <v>145</v>
      </c>
      <c r="D37" s="1" t="s">
        <v>93</v>
      </c>
      <c r="E37" s="1">
        <v>800</v>
      </c>
      <c r="F37" s="148">
        <v>0</v>
      </c>
      <c r="G37" s="148">
        <v>0</v>
      </c>
      <c r="H37" s="148">
        <v>0</v>
      </c>
    </row>
    <row r="38" spans="1:8" ht="63.75" thickBot="1" x14ac:dyDescent="0.3">
      <c r="A38" s="21" t="s">
        <v>176</v>
      </c>
      <c r="B38" s="3">
        <v>941</v>
      </c>
      <c r="C38" s="85" t="s">
        <v>145</v>
      </c>
      <c r="D38" s="14" t="s">
        <v>94</v>
      </c>
      <c r="E38" s="14"/>
      <c r="F38" s="95">
        <f>SUM(F39)</f>
        <v>40</v>
      </c>
      <c r="G38" s="95">
        <f t="shared" ref="G38:H38" si="13">SUM(G39)</f>
        <v>40</v>
      </c>
      <c r="H38" s="95">
        <f t="shared" si="13"/>
        <v>0</v>
      </c>
    </row>
    <row r="39" spans="1:8" ht="32.25" thickBot="1" x14ac:dyDescent="0.3">
      <c r="A39" s="73" t="s">
        <v>32</v>
      </c>
      <c r="B39" s="135">
        <v>941</v>
      </c>
      <c r="C39" s="86" t="s">
        <v>145</v>
      </c>
      <c r="D39" s="1" t="s">
        <v>94</v>
      </c>
      <c r="E39" s="1">
        <v>200</v>
      </c>
      <c r="F39" s="69">
        <v>40</v>
      </c>
      <c r="G39" s="69">
        <v>40</v>
      </c>
      <c r="H39" s="69">
        <v>0</v>
      </c>
    </row>
    <row r="40" spans="1:8" ht="1.9" customHeight="1" thickBot="1" x14ac:dyDescent="0.3">
      <c r="A40" s="21" t="s">
        <v>187</v>
      </c>
      <c r="B40" s="3">
        <v>941</v>
      </c>
      <c r="C40" s="85" t="s">
        <v>145</v>
      </c>
      <c r="D40" s="14" t="s">
        <v>95</v>
      </c>
      <c r="E40" s="14"/>
      <c r="F40" s="95">
        <f>SUM(F41)</f>
        <v>0</v>
      </c>
      <c r="G40" s="95">
        <f t="shared" ref="G40:H40" si="14">SUM(G41)</f>
        <v>0</v>
      </c>
      <c r="H40" s="95">
        <f t="shared" si="14"/>
        <v>0</v>
      </c>
    </row>
    <row r="41" spans="1:8" ht="32.25" hidden="1" thickBot="1" x14ac:dyDescent="0.3">
      <c r="A41" s="73" t="s">
        <v>32</v>
      </c>
      <c r="B41" s="135">
        <v>941</v>
      </c>
      <c r="C41" s="86" t="s">
        <v>145</v>
      </c>
      <c r="D41" s="1" t="s">
        <v>95</v>
      </c>
      <c r="E41" s="1">
        <v>200</v>
      </c>
      <c r="F41" s="69">
        <v>0</v>
      </c>
      <c r="G41" s="69">
        <v>0</v>
      </c>
      <c r="H41" s="69">
        <v>0</v>
      </c>
    </row>
    <row r="42" spans="1:8" ht="63.75" thickBot="1" x14ac:dyDescent="0.3">
      <c r="A42" s="21" t="s">
        <v>91</v>
      </c>
      <c r="B42" s="171">
        <v>941</v>
      </c>
      <c r="C42" s="85" t="s">
        <v>145</v>
      </c>
      <c r="D42" s="14" t="s">
        <v>36</v>
      </c>
      <c r="E42" s="14"/>
      <c r="F42" s="95">
        <f>SUM(F43:F45)</f>
        <v>32470</v>
      </c>
      <c r="G42" s="95">
        <f>SUM(G43:G45)</f>
        <v>38769.1</v>
      </c>
      <c r="H42" s="95">
        <f>SUM(H43:H45)</f>
        <v>47707.199999999997</v>
      </c>
    </row>
    <row r="43" spans="1:8" ht="95.25" thickBot="1" x14ac:dyDescent="0.3">
      <c r="A43" s="160" t="s">
        <v>29</v>
      </c>
      <c r="B43" s="172">
        <v>941</v>
      </c>
      <c r="C43" s="86" t="s">
        <v>145</v>
      </c>
      <c r="D43" s="1" t="s">
        <v>36</v>
      </c>
      <c r="E43" s="1">
        <v>100</v>
      </c>
      <c r="F43" s="69">
        <v>19221.5</v>
      </c>
      <c r="G43" s="69">
        <v>19221.5</v>
      </c>
      <c r="H43" s="69">
        <v>19221.5</v>
      </c>
    </row>
    <row r="44" spans="1:8" ht="32.25" thickBot="1" x14ac:dyDescent="0.3">
      <c r="A44" s="160" t="s">
        <v>32</v>
      </c>
      <c r="B44" s="173">
        <v>941</v>
      </c>
      <c r="C44" s="86" t="s">
        <v>145</v>
      </c>
      <c r="D44" s="1" t="s">
        <v>36</v>
      </c>
      <c r="E44" s="1">
        <v>200</v>
      </c>
      <c r="F44" s="69">
        <v>4795</v>
      </c>
      <c r="G44" s="69">
        <v>3545</v>
      </c>
      <c r="H44" s="69">
        <v>4035</v>
      </c>
    </row>
    <row r="45" spans="1:8" ht="17.25" thickBot="1" x14ac:dyDescent="0.3">
      <c r="A45" s="161" t="s">
        <v>33</v>
      </c>
      <c r="B45" s="172">
        <v>941</v>
      </c>
      <c r="C45" s="86" t="s">
        <v>145</v>
      </c>
      <c r="D45" s="1" t="s">
        <v>36</v>
      </c>
      <c r="E45" s="1">
        <v>800</v>
      </c>
      <c r="F45" s="69">
        <v>8453.5</v>
      </c>
      <c r="G45" s="69">
        <v>16002.6</v>
      </c>
      <c r="H45" s="69">
        <v>24450.7</v>
      </c>
    </row>
    <row r="46" spans="1:8" ht="32.25" thickBot="1" x14ac:dyDescent="0.3">
      <c r="A46" s="162" t="s">
        <v>9</v>
      </c>
      <c r="B46" s="173">
        <v>941</v>
      </c>
      <c r="C46" s="83" t="s">
        <v>146</v>
      </c>
      <c r="D46" s="37"/>
      <c r="E46" s="37"/>
      <c r="F46" s="93">
        <f>SUM(F47+F54+F65)</f>
        <v>4177.3</v>
      </c>
      <c r="G46" s="93">
        <f t="shared" ref="G46:H46" si="15">SUM(G47+G54+G65)</f>
        <v>3994</v>
      </c>
      <c r="H46" s="93">
        <f t="shared" si="15"/>
        <v>3974</v>
      </c>
    </row>
    <row r="47" spans="1:8" ht="17.25" thickBot="1" x14ac:dyDescent="0.3">
      <c r="A47" s="163" t="s">
        <v>83</v>
      </c>
      <c r="B47" s="172">
        <v>941</v>
      </c>
      <c r="C47" s="85" t="s">
        <v>147</v>
      </c>
      <c r="D47" s="14"/>
      <c r="E47" s="14"/>
      <c r="F47" s="95">
        <f>SUM(F48+F51)</f>
        <v>2580</v>
      </c>
      <c r="G47" s="95">
        <f t="shared" ref="G47:H47" si="16">SUM(G48+G51)</f>
        <v>2580</v>
      </c>
      <c r="H47" s="95">
        <f t="shared" si="16"/>
        <v>2580</v>
      </c>
    </row>
    <row r="48" spans="1:8" ht="142.5" thickBot="1" x14ac:dyDescent="0.3">
      <c r="A48" s="164" t="s">
        <v>175</v>
      </c>
      <c r="B48" s="173">
        <v>941</v>
      </c>
      <c r="C48" s="85" t="s">
        <v>147</v>
      </c>
      <c r="D48" s="14" t="s">
        <v>96</v>
      </c>
      <c r="E48" s="14"/>
      <c r="F48" s="95">
        <f>SUM(F49:F50)</f>
        <v>2580</v>
      </c>
      <c r="G48" s="95">
        <f t="shared" ref="G48:H48" si="17">SUM(G49:G50)</f>
        <v>0</v>
      </c>
      <c r="H48" s="95">
        <f t="shared" si="17"/>
        <v>0</v>
      </c>
    </row>
    <row r="49" spans="1:8" ht="32.25" thickBot="1" x14ac:dyDescent="0.3">
      <c r="A49" s="165" t="s">
        <v>32</v>
      </c>
      <c r="B49" s="172">
        <v>941</v>
      </c>
      <c r="C49" s="86" t="s">
        <v>147</v>
      </c>
      <c r="D49" s="1" t="s">
        <v>96</v>
      </c>
      <c r="E49" s="1">
        <v>200</v>
      </c>
      <c r="F49" s="69">
        <v>2580</v>
      </c>
      <c r="G49" s="69">
        <v>0</v>
      </c>
      <c r="H49" s="69">
        <v>0</v>
      </c>
    </row>
    <row r="50" spans="1:8" ht="16.5" thickBot="1" x14ac:dyDescent="0.3">
      <c r="A50" s="166" t="s">
        <v>33</v>
      </c>
      <c r="B50" s="173">
        <v>941</v>
      </c>
      <c r="C50" s="86" t="s">
        <v>147</v>
      </c>
      <c r="D50" s="1" t="s">
        <v>96</v>
      </c>
      <c r="E50" s="1">
        <v>800</v>
      </c>
      <c r="F50" s="69">
        <v>0</v>
      </c>
      <c r="G50" s="69">
        <v>0</v>
      </c>
      <c r="H50" s="69">
        <v>0</v>
      </c>
    </row>
    <row r="51" spans="1:8" ht="63.75" thickBot="1" x14ac:dyDescent="0.3">
      <c r="A51" s="164" t="s">
        <v>97</v>
      </c>
      <c r="B51" s="172">
        <v>941</v>
      </c>
      <c r="C51" s="85" t="s">
        <v>147</v>
      </c>
      <c r="D51" s="14" t="s">
        <v>36</v>
      </c>
      <c r="E51" s="3"/>
      <c r="F51" s="68">
        <f>SUM(F52:F53)</f>
        <v>0</v>
      </c>
      <c r="G51" s="68">
        <f t="shared" ref="G51:H51" si="18">SUM(G52:G53)</f>
        <v>2580</v>
      </c>
      <c r="H51" s="68">
        <f t="shared" si="18"/>
        <v>2580</v>
      </c>
    </row>
    <row r="52" spans="1:8" ht="32.25" thickBot="1" x14ac:dyDescent="0.3">
      <c r="A52" s="165" t="s">
        <v>32</v>
      </c>
      <c r="B52" s="173">
        <v>941</v>
      </c>
      <c r="C52" s="86" t="s">
        <v>147</v>
      </c>
      <c r="D52" s="1" t="s">
        <v>36</v>
      </c>
      <c r="E52" s="1">
        <v>200</v>
      </c>
      <c r="F52" s="69">
        <v>0</v>
      </c>
      <c r="G52" s="69">
        <v>2580</v>
      </c>
      <c r="H52" s="69">
        <v>2580</v>
      </c>
    </row>
    <row r="53" spans="1:8" ht="17.25" thickBot="1" x14ac:dyDescent="0.3">
      <c r="A53" s="166" t="s">
        <v>33</v>
      </c>
      <c r="B53" s="172">
        <v>941</v>
      </c>
      <c r="C53" s="86" t="s">
        <v>147</v>
      </c>
      <c r="D53" s="1" t="s">
        <v>36</v>
      </c>
      <c r="E53" s="1">
        <v>800</v>
      </c>
      <c r="F53" s="69">
        <v>0</v>
      </c>
      <c r="G53" s="69">
        <v>0</v>
      </c>
      <c r="H53" s="69">
        <v>0</v>
      </c>
    </row>
    <row r="54" spans="1:8" ht="16.5" thickBot="1" x14ac:dyDescent="0.3">
      <c r="A54" s="167" t="s">
        <v>98</v>
      </c>
      <c r="B54" s="173">
        <v>941</v>
      </c>
      <c r="C54" s="89" t="s">
        <v>148</v>
      </c>
      <c r="D54" s="3"/>
      <c r="E54" s="3"/>
      <c r="F54" s="68">
        <f>SUM(F58+F61+F55)</f>
        <v>607.29999999999995</v>
      </c>
      <c r="G54" s="68">
        <f t="shared" ref="G54:H54" si="19">SUM(G58+G61+G55)</f>
        <v>404</v>
      </c>
      <c r="H54" s="68">
        <f t="shared" si="19"/>
        <v>404</v>
      </c>
    </row>
    <row r="55" spans="1:8" ht="142.5" thickBot="1" x14ac:dyDescent="0.3">
      <c r="A55" s="164" t="s">
        <v>175</v>
      </c>
      <c r="B55" s="172">
        <v>941</v>
      </c>
      <c r="C55" s="85" t="s">
        <v>148</v>
      </c>
      <c r="D55" s="14" t="s">
        <v>96</v>
      </c>
      <c r="E55" s="14"/>
      <c r="F55" s="68">
        <f>SUM(F56:F57)</f>
        <v>0</v>
      </c>
      <c r="G55" s="68">
        <f t="shared" ref="G55:H55" si="20">SUM(G56:G57)</f>
        <v>0</v>
      </c>
      <c r="H55" s="68">
        <f t="shared" si="20"/>
        <v>0</v>
      </c>
    </row>
    <row r="56" spans="1:8" ht="32.25" thickBot="1" x14ac:dyDescent="0.3">
      <c r="A56" s="165" t="s">
        <v>32</v>
      </c>
      <c r="B56" s="173">
        <v>941</v>
      </c>
      <c r="C56" s="86" t="s">
        <v>148</v>
      </c>
      <c r="D56" s="1" t="s">
        <v>96</v>
      </c>
      <c r="E56" s="1">
        <v>200</v>
      </c>
      <c r="F56" s="69">
        <v>0</v>
      </c>
      <c r="G56" s="69">
        <v>0</v>
      </c>
      <c r="H56" s="69">
        <v>0</v>
      </c>
    </row>
    <row r="57" spans="1:8" ht="17.25" thickBot="1" x14ac:dyDescent="0.3">
      <c r="A57" s="166" t="s">
        <v>33</v>
      </c>
      <c r="B57" s="172">
        <v>941</v>
      </c>
      <c r="C57" s="86" t="s">
        <v>148</v>
      </c>
      <c r="D57" s="1" t="s">
        <v>96</v>
      </c>
      <c r="E57" s="1">
        <v>800</v>
      </c>
      <c r="F57" s="69">
        <v>0</v>
      </c>
      <c r="G57" s="69">
        <v>0</v>
      </c>
      <c r="H57" s="69">
        <v>0</v>
      </c>
    </row>
    <row r="58" spans="1:8" ht="111" thickBot="1" x14ac:dyDescent="0.3">
      <c r="A58" s="168" t="s">
        <v>174</v>
      </c>
      <c r="B58" s="173">
        <v>941</v>
      </c>
      <c r="C58" s="85" t="s">
        <v>148</v>
      </c>
      <c r="D58" s="14" t="s">
        <v>38</v>
      </c>
      <c r="E58" s="14"/>
      <c r="F58" s="95">
        <f>SUM(F59:F60)</f>
        <v>404</v>
      </c>
      <c r="G58" s="95">
        <f t="shared" ref="G58:H58" si="21">SUM(G59:G60)</f>
        <v>0</v>
      </c>
      <c r="H58" s="95">
        <f t="shared" si="21"/>
        <v>0</v>
      </c>
    </row>
    <row r="59" spans="1:8" ht="32.25" thickBot="1" x14ac:dyDescent="0.3">
      <c r="A59" s="165" t="s">
        <v>32</v>
      </c>
      <c r="B59" s="172">
        <v>941</v>
      </c>
      <c r="C59" s="86" t="s">
        <v>148</v>
      </c>
      <c r="D59" s="1" t="s">
        <v>38</v>
      </c>
      <c r="E59" s="1">
        <v>200</v>
      </c>
      <c r="F59" s="69">
        <v>244</v>
      </c>
      <c r="G59" s="69">
        <v>0</v>
      </c>
      <c r="H59" s="69">
        <v>0</v>
      </c>
    </row>
    <row r="60" spans="1:8" ht="16.5" thickBot="1" x14ac:dyDescent="0.3">
      <c r="A60" s="166" t="s">
        <v>33</v>
      </c>
      <c r="B60" s="173">
        <v>941</v>
      </c>
      <c r="C60" s="86" t="s">
        <v>148</v>
      </c>
      <c r="D60" s="1" t="s">
        <v>38</v>
      </c>
      <c r="E60" s="1">
        <v>800</v>
      </c>
      <c r="F60" s="69">
        <v>160</v>
      </c>
      <c r="G60" s="69"/>
      <c r="H60" s="69"/>
    </row>
    <row r="61" spans="1:8" ht="63.75" thickBot="1" x14ac:dyDescent="0.3">
      <c r="A61" s="164" t="s">
        <v>97</v>
      </c>
      <c r="B61" s="173">
        <v>941</v>
      </c>
      <c r="C61" s="85" t="s">
        <v>148</v>
      </c>
      <c r="D61" s="14" t="s">
        <v>36</v>
      </c>
      <c r="E61" s="14"/>
      <c r="F61" s="95">
        <f>SUM(F62:F64)</f>
        <v>203.3</v>
      </c>
      <c r="G61" s="95">
        <f t="shared" ref="G61:H61" si="22">SUM(G62:G64)</f>
        <v>404</v>
      </c>
      <c r="H61" s="95">
        <f t="shared" si="22"/>
        <v>404</v>
      </c>
    </row>
    <row r="62" spans="1:8" ht="32.25" thickBot="1" x14ac:dyDescent="0.3">
      <c r="A62" s="165" t="s">
        <v>32</v>
      </c>
      <c r="B62" s="172">
        <v>941</v>
      </c>
      <c r="C62" s="86" t="s">
        <v>148</v>
      </c>
      <c r="D62" s="1" t="s">
        <v>36</v>
      </c>
      <c r="E62" s="1">
        <v>200</v>
      </c>
      <c r="F62" s="69"/>
      <c r="G62" s="69">
        <v>200.7</v>
      </c>
      <c r="H62" s="69">
        <v>200.7</v>
      </c>
    </row>
    <row r="63" spans="1:8" ht="16.5" thickBot="1" x14ac:dyDescent="0.3">
      <c r="A63" s="165" t="s">
        <v>35</v>
      </c>
      <c r="B63" s="173">
        <v>941</v>
      </c>
      <c r="C63" s="86" t="s">
        <v>148</v>
      </c>
      <c r="D63" s="1" t="s">
        <v>36</v>
      </c>
      <c r="E63" s="1">
        <v>500</v>
      </c>
      <c r="F63" s="69">
        <v>203.3</v>
      </c>
      <c r="G63" s="69">
        <v>203.3</v>
      </c>
      <c r="H63" s="69">
        <v>203.3</v>
      </c>
    </row>
    <row r="64" spans="1:8" ht="17.25" thickBot="1" x14ac:dyDescent="0.3">
      <c r="A64" s="165" t="s">
        <v>33</v>
      </c>
      <c r="B64" s="172">
        <v>941</v>
      </c>
      <c r="C64" s="86" t="s">
        <v>148</v>
      </c>
      <c r="D64" s="1" t="s">
        <v>36</v>
      </c>
      <c r="E64" s="1">
        <v>800</v>
      </c>
      <c r="F64" s="69">
        <v>0</v>
      </c>
      <c r="G64" s="69">
        <v>0</v>
      </c>
      <c r="H64" s="69">
        <v>0</v>
      </c>
    </row>
    <row r="65" spans="1:8" ht="48" thickBot="1" x14ac:dyDescent="0.3">
      <c r="A65" s="164" t="s">
        <v>10</v>
      </c>
      <c r="B65" s="173">
        <v>941</v>
      </c>
      <c r="C65" s="85" t="s">
        <v>149</v>
      </c>
      <c r="D65" s="14"/>
      <c r="E65" s="14"/>
      <c r="F65" s="95">
        <f>SUM(F66+F68)</f>
        <v>990</v>
      </c>
      <c r="G65" s="95">
        <f t="shared" ref="G65:H65" si="23">SUM(G66+G68)</f>
        <v>1010</v>
      </c>
      <c r="H65" s="95">
        <f t="shared" si="23"/>
        <v>990</v>
      </c>
    </row>
    <row r="66" spans="1:8" ht="111" thickBot="1" x14ac:dyDescent="0.3">
      <c r="A66" s="164" t="s">
        <v>186</v>
      </c>
      <c r="B66" s="172">
        <v>941</v>
      </c>
      <c r="C66" s="85" t="s">
        <v>149</v>
      </c>
      <c r="D66" s="14" t="s">
        <v>39</v>
      </c>
      <c r="E66" s="14"/>
      <c r="F66" s="95">
        <f>SUM(F67)</f>
        <v>990</v>
      </c>
      <c r="G66" s="95">
        <f t="shared" ref="G66:H66" si="24">SUM(G67)</f>
        <v>1010</v>
      </c>
      <c r="H66" s="95">
        <f t="shared" si="24"/>
        <v>0</v>
      </c>
    </row>
    <row r="67" spans="1:8" ht="32.25" thickBot="1" x14ac:dyDescent="0.3">
      <c r="A67" s="165" t="s">
        <v>32</v>
      </c>
      <c r="B67" s="173">
        <v>941</v>
      </c>
      <c r="C67" s="86" t="s">
        <v>149</v>
      </c>
      <c r="D67" s="1" t="s">
        <v>39</v>
      </c>
      <c r="E67" s="1">
        <v>200</v>
      </c>
      <c r="F67" s="69">
        <v>990</v>
      </c>
      <c r="G67" s="69">
        <v>1010</v>
      </c>
      <c r="H67" s="69">
        <v>0</v>
      </c>
    </row>
    <row r="68" spans="1:8" ht="63.75" thickBot="1" x14ac:dyDescent="0.3">
      <c r="A68" s="164" t="s">
        <v>97</v>
      </c>
      <c r="B68" s="172">
        <v>941</v>
      </c>
      <c r="C68" s="85" t="s">
        <v>149</v>
      </c>
      <c r="D68" s="14" t="s">
        <v>36</v>
      </c>
      <c r="E68" s="1"/>
      <c r="F68" s="95">
        <f>SUM(F69)</f>
        <v>0</v>
      </c>
      <c r="G68" s="95">
        <f t="shared" ref="G68:H68" si="25">SUM(G69)</f>
        <v>0</v>
      </c>
      <c r="H68" s="95">
        <f t="shared" si="25"/>
        <v>990</v>
      </c>
    </row>
    <row r="69" spans="1:8" ht="32.25" thickBot="1" x14ac:dyDescent="0.3">
      <c r="A69" s="165" t="s">
        <v>32</v>
      </c>
      <c r="B69" s="173">
        <v>941</v>
      </c>
      <c r="C69" s="86" t="s">
        <v>149</v>
      </c>
      <c r="D69" s="1" t="s">
        <v>36</v>
      </c>
      <c r="E69" s="1">
        <v>200</v>
      </c>
      <c r="F69" s="69">
        <v>0</v>
      </c>
      <c r="G69" s="69">
        <v>0</v>
      </c>
      <c r="H69" s="69">
        <v>990</v>
      </c>
    </row>
    <row r="70" spans="1:8" ht="17.25" thickBot="1" x14ac:dyDescent="0.3">
      <c r="A70" s="169" t="s">
        <v>11</v>
      </c>
      <c r="B70" s="172">
        <v>941</v>
      </c>
      <c r="C70" s="83" t="s">
        <v>150</v>
      </c>
      <c r="D70" s="37"/>
      <c r="E70" s="37"/>
      <c r="F70" s="93">
        <f>SUM(F71+F75+F78+F88)</f>
        <v>46352.3</v>
      </c>
      <c r="G70" s="93">
        <f t="shared" ref="G70:H70" si="26">SUM(G71+G75+G78+G88)</f>
        <v>65026.5</v>
      </c>
      <c r="H70" s="93">
        <f t="shared" si="26"/>
        <v>75731.599999999991</v>
      </c>
    </row>
    <row r="71" spans="1:8" ht="16.5" thickBot="1" x14ac:dyDescent="0.3">
      <c r="A71" s="170" t="s">
        <v>85</v>
      </c>
      <c r="B71" s="173">
        <v>941</v>
      </c>
      <c r="C71" s="87" t="s">
        <v>151</v>
      </c>
      <c r="D71" s="28"/>
      <c r="E71" s="28"/>
      <c r="F71" s="96">
        <f>SUM(F72)</f>
        <v>1200</v>
      </c>
      <c r="G71" s="96">
        <f t="shared" ref="G71:H71" si="27">SUM(G72)</f>
        <v>1200</v>
      </c>
      <c r="H71" s="96">
        <f t="shared" si="27"/>
        <v>1200</v>
      </c>
    </row>
    <row r="72" spans="1:8" ht="63.75" thickBot="1" x14ac:dyDescent="0.3">
      <c r="A72" s="163" t="s">
        <v>97</v>
      </c>
      <c r="B72" s="172">
        <v>941</v>
      </c>
      <c r="C72" s="85" t="s">
        <v>151</v>
      </c>
      <c r="D72" s="14" t="s">
        <v>36</v>
      </c>
      <c r="E72" s="14"/>
      <c r="F72" s="95">
        <f>SUM(F73:F74)</f>
        <v>1200</v>
      </c>
      <c r="G72" s="95">
        <f t="shared" ref="G72:H72" si="28">SUM(G73:G74)</f>
        <v>1200</v>
      </c>
      <c r="H72" s="95">
        <f t="shared" si="28"/>
        <v>1200</v>
      </c>
    </row>
    <row r="73" spans="1:8" ht="32.25" thickBot="1" x14ac:dyDescent="0.3">
      <c r="A73" s="160" t="s">
        <v>32</v>
      </c>
      <c r="B73" s="173">
        <v>941</v>
      </c>
      <c r="C73" s="86" t="s">
        <v>151</v>
      </c>
      <c r="D73" s="1" t="s">
        <v>36</v>
      </c>
      <c r="E73" s="1">
        <v>200</v>
      </c>
      <c r="F73" s="69">
        <v>1200</v>
      </c>
      <c r="G73" s="69">
        <v>1200</v>
      </c>
      <c r="H73" s="69">
        <v>1200</v>
      </c>
    </row>
    <row r="74" spans="1:8" ht="17.25" thickBot="1" x14ac:dyDescent="0.3">
      <c r="A74" s="160" t="s">
        <v>33</v>
      </c>
      <c r="B74" s="172">
        <v>941</v>
      </c>
      <c r="C74" s="86" t="s">
        <v>151</v>
      </c>
      <c r="D74" s="1" t="s">
        <v>36</v>
      </c>
      <c r="E74" s="1">
        <v>800</v>
      </c>
      <c r="F74" s="69">
        <v>0</v>
      </c>
      <c r="G74" s="69">
        <v>0</v>
      </c>
      <c r="H74" s="69">
        <v>0</v>
      </c>
    </row>
    <row r="75" spans="1:8" ht="16.5" thickBot="1" x14ac:dyDescent="0.3">
      <c r="A75" s="176" t="s">
        <v>86</v>
      </c>
      <c r="B75" s="173">
        <v>941</v>
      </c>
      <c r="C75" s="87" t="s">
        <v>152</v>
      </c>
      <c r="D75" s="28"/>
      <c r="E75" s="28"/>
      <c r="F75" s="96">
        <f>SUM(F76)</f>
        <v>82.4</v>
      </c>
      <c r="G75" s="96">
        <f t="shared" ref="G75:H76" si="29">SUM(G76)</f>
        <v>82.4</v>
      </c>
      <c r="H75" s="96">
        <f t="shared" si="29"/>
        <v>82.4</v>
      </c>
    </row>
    <row r="76" spans="1:8" ht="63.75" thickBot="1" x14ac:dyDescent="0.3">
      <c r="A76" s="163" t="s">
        <v>97</v>
      </c>
      <c r="B76" s="172">
        <v>941</v>
      </c>
      <c r="C76" s="85" t="s">
        <v>152</v>
      </c>
      <c r="D76" s="14" t="s">
        <v>36</v>
      </c>
      <c r="E76" s="14"/>
      <c r="F76" s="95">
        <f>SUM(F77)</f>
        <v>82.4</v>
      </c>
      <c r="G76" s="95">
        <f t="shared" si="29"/>
        <v>82.4</v>
      </c>
      <c r="H76" s="95">
        <f t="shared" si="29"/>
        <v>82.4</v>
      </c>
    </row>
    <row r="77" spans="1:8" ht="48" thickBot="1" x14ac:dyDescent="0.3">
      <c r="A77" s="175" t="s">
        <v>108</v>
      </c>
      <c r="B77" s="173">
        <v>941</v>
      </c>
      <c r="C77" s="86" t="s">
        <v>152</v>
      </c>
      <c r="D77" s="1" t="s">
        <v>36</v>
      </c>
      <c r="E77" s="1">
        <v>600</v>
      </c>
      <c r="F77" s="69">
        <v>82.4</v>
      </c>
      <c r="G77" s="69">
        <v>82.4</v>
      </c>
      <c r="H77" s="69">
        <v>82.4</v>
      </c>
    </row>
    <row r="78" spans="1:8" ht="32.25" thickBot="1" x14ac:dyDescent="0.3">
      <c r="A78" s="176" t="s">
        <v>12</v>
      </c>
      <c r="B78" s="172">
        <v>941</v>
      </c>
      <c r="C78" s="87" t="s">
        <v>153</v>
      </c>
      <c r="D78" s="28"/>
      <c r="E78" s="28"/>
      <c r="F78" s="96">
        <f>SUM(F79+F81+F84)</f>
        <v>44069.9</v>
      </c>
      <c r="G78" s="96">
        <f>SUM(G79+G81+G84)</f>
        <v>62744.1</v>
      </c>
      <c r="H78" s="96">
        <f>SUM(H79+H81+H84)</f>
        <v>73449.2</v>
      </c>
    </row>
    <row r="79" spans="1:8" ht="95.25" thickBot="1" x14ac:dyDescent="0.3">
      <c r="A79" s="177" t="s">
        <v>99</v>
      </c>
      <c r="B79" s="173">
        <v>941</v>
      </c>
      <c r="C79" s="88" t="s">
        <v>153</v>
      </c>
      <c r="D79" s="47" t="s">
        <v>40</v>
      </c>
      <c r="E79" s="47"/>
      <c r="F79" s="97">
        <f>SUM(F80)</f>
        <v>100</v>
      </c>
      <c r="G79" s="97">
        <f t="shared" ref="G79:H79" si="30">SUM(G80)</f>
        <v>100</v>
      </c>
      <c r="H79" s="97">
        <f t="shared" si="30"/>
        <v>100</v>
      </c>
    </row>
    <row r="80" spans="1:8" ht="32.25" thickBot="1" x14ac:dyDescent="0.3">
      <c r="A80" s="178" t="s">
        <v>32</v>
      </c>
      <c r="B80" s="172">
        <v>941</v>
      </c>
      <c r="C80" s="86" t="s">
        <v>153</v>
      </c>
      <c r="D80" s="1" t="s">
        <v>40</v>
      </c>
      <c r="E80" s="1">
        <v>200</v>
      </c>
      <c r="F80" s="69">
        <v>100</v>
      </c>
      <c r="G80" s="69">
        <v>100</v>
      </c>
      <c r="H80" s="69">
        <v>100</v>
      </c>
    </row>
    <row r="81" spans="1:8" ht="111" thickBot="1" x14ac:dyDescent="0.3">
      <c r="A81" s="176" t="s">
        <v>173</v>
      </c>
      <c r="B81" s="173">
        <v>941</v>
      </c>
      <c r="C81" s="85" t="s">
        <v>153</v>
      </c>
      <c r="D81" s="14" t="s">
        <v>100</v>
      </c>
      <c r="E81" s="14"/>
      <c r="F81" s="95">
        <f>SUM(F82:F83)</f>
        <v>43969.9</v>
      </c>
      <c r="G81" s="95">
        <f t="shared" ref="G81:H81" si="31">SUM(G82:G83)</f>
        <v>0</v>
      </c>
      <c r="H81" s="95">
        <f t="shared" si="31"/>
        <v>0</v>
      </c>
    </row>
    <row r="82" spans="1:8" ht="32.25" thickBot="1" x14ac:dyDescent="0.3">
      <c r="A82" s="178" t="s">
        <v>32</v>
      </c>
      <c r="B82" s="172">
        <v>941</v>
      </c>
      <c r="C82" s="86" t="s">
        <v>153</v>
      </c>
      <c r="D82" s="1" t="s">
        <v>100</v>
      </c>
      <c r="E82" s="1">
        <v>200</v>
      </c>
      <c r="F82" s="69">
        <v>43969.9</v>
      </c>
      <c r="G82" s="69">
        <v>0</v>
      </c>
      <c r="H82" s="69">
        <v>0</v>
      </c>
    </row>
    <row r="83" spans="1:8" ht="16.5" thickBot="1" x14ac:dyDescent="0.3">
      <c r="A83" s="178" t="s">
        <v>33</v>
      </c>
      <c r="B83" s="173">
        <v>941</v>
      </c>
      <c r="C83" s="86" t="s">
        <v>153</v>
      </c>
      <c r="D83" s="1" t="s">
        <v>100</v>
      </c>
      <c r="E83" s="1">
        <v>800</v>
      </c>
      <c r="F83" s="69">
        <v>0</v>
      </c>
      <c r="G83" s="69">
        <v>0</v>
      </c>
      <c r="H83" s="69">
        <v>0</v>
      </c>
    </row>
    <row r="84" spans="1:8" ht="63.75" thickBot="1" x14ac:dyDescent="0.3">
      <c r="A84" s="176" t="s">
        <v>97</v>
      </c>
      <c r="B84" s="172">
        <v>941</v>
      </c>
      <c r="C84" s="85" t="s">
        <v>153</v>
      </c>
      <c r="D84" s="14" t="s">
        <v>36</v>
      </c>
      <c r="E84" s="14"/>
      <c r="F84" s="95">
        <f>SUM(F85:F87)</f>
        <v>0</v>
      </c>
      <c r="G84" s="95">
        <f t="shared" ref="G84:H84" si="32">SUM(G85:G87)</f>
        <v>62644.1</v>
      </c>
      <c r="H84" s="95">
        <f t="shared" si="32"/>
        <v>73349.2</v>
      </c>
    </row>
    <row r="85" spans="1:8" ht="32.25" thickBot="1" x14ac:dyDescent="0.3">
      <c r="A85" s="178" t="s">
        <v>32</v>
      </c>
      <c r="B85" s="173">
        <v>941</v>
      </c>
      <c r="C85" s="86" t="s">
        <v>153</v>
      </c>
      <c r="D85" s="1" t="s">
        <v>36</v>
      </c>
      <c r="E85" s="1">
        <v>200</v>
      </c>
      <c r="F85" s="69">
        <v>0</v>
      </c>
      <c r="G85" s="69">
        <v>62644.1</v>
      </c>
      <c r="H85" s="69">
        <v>73349.2</v>
      </c>
    </row>
    <row r="86" spans="1:8" ht="17.25" thickBot="1" x14ac:dyDescent="0.3">
      <c r="A86" s="178" t="s">
        <v>35</v>
      </c>
      <c r="B86" s="172">
        <v>941</v>
      </c>
      <c r="C86" s="86" t="s">
        <v>153</v>
      </c>
      <c r="D86" s="1" t="s">
        <v>36</v>
      </c>
      <c r="E86" s="1">
        <v>500</v>
      </c>
      <c r="F86" s="69"/>
      <c r="G86" s="69"/>
      <c r="H86" s="69"/>
    </row>
    <row r="87" spans="1:8" ht="16.5" thickBot="1" x14ac:dyDescent="0.3">
      <c r="A87" s="178" t="s">
        <v>33</v>
      </c>
      <c r="B87" s="173">
        <v>941</v>
      </c>
      <c r="C87" s="86" t="s">
        <v>153</v>
      </c>
      <c r="D87" s="1" t="s">
        <v>36</v>
      </c>
      <c r="E87" s="1">
        <v>800</v>
      </c>
      <c r="F87" s="69">
        <v>0</v>
      </c>
      <c r="G87" s="69">
        <v>0</v>
      </c>
      <c r="H87" s="69">
        <v>0</v>
      </c>
    </row>
    <row r="88" spans="1:8" ht="32.25" thickBot="1" x14ac:dyDescent="0.3">
      <c r="A88" s="176" t="s">
        <v>13</v>
      </c>
      <c r="B88" s="172">
        <v>941</v>
      </c>
      <c r="C88" s="87" t="s">
        <v>154</v>
      </c>
      <c r="D88" s="28"/>
      <c r="E88" s="28"/>
      <c r="F88" s="96">
        <f>SUM(F89)</f>
        <v>1000</v>
      </c>
      <c r="G88" s="96">
        <f t="shared" ref="G88:H89" si="33">SUM(G89)</f>
        <v>1000</v>
      </c>
      <c r="H88" s="96">
        <f t="shared" si="33"/>
        <v>1000</v>
      </c>
    </row>
    <row r="89" spans="1:8" ht="63.75" thickBot="1" x14ac:dyDescent="0.3">
      <c r="A89" s="176" t="s">
        <v>97</v>
      </c>
      <c r="B89" s="173">
        <v>941</v>
      </c>
      <c r="C89" s="85" t="s">
        <v>154</v>
      </c>
      <c r="D89" s="14" t="s">
        <v>36</v>
      </c>
      <c r="E89" s="14"/>
      <c r="F89" s="95">
        <f>SUM(F90)</f>
        <v>1000</v>
      </c>
      <c r="G89" s="95">
        <f t="shared" si="33"/>
        <v>1000</v>
      </c>
      <c r="H89" s="95">
        <f t="shared" si="33"/>
        <v>1000</v>
      </c>
    </row>
    <row r="90" spans="1:8" ht="32.25" thickBot="1" x14ac:dyDescent="0.3">
      <c r="A90" s="178" t="s">
        <v>32</v>
      </c>
      <c r="B90" s="172">
        <v>941</v>
      </c>
      <c r="C90" s="86" t="s">
        <v>154</v>
      </c>
      <c r="D90" s="1" t="s">
        <v>36</v>
      </c>
      <c r="E90" s="1">
        <v>200</v>
      </c>
      <c r="F90" s="69">
        <v>1000</v>
      </c>
      <c r="G90" s="69">
        <v>1000</v>
      </c>
      <c r="H90" s="69">
        <v>1000</v>
      </c>
    </row>
    <row r="91" spans="1:8" ht="16.5" thickBot="1" x14ac:dyDescent="0.3">
      <c r="A91" s="179" t="s">
        <v>14</v>
      </c>
      <c r="B91" s="173">
        <v>941</v>
      </c>
      <c r="C91" s="83" t="s">
        <v>155</v>
      </c>
      <c r="D91" s="38"/>
      <c r="E91" s="38"/>
      <c r="F91" s="93">
        <f>SUM(F92+F99+F106+F125)</f>
        <v>270043</v>
      </c>
      <c r="G91" s="93">
        <f t="shared" ref="G91:H91" si="34">SUM(G92+G99+G106+G125)</f>
        <v>145375.70000000001</v>
      </c>
      <c r="H91" s="93">
        <f t="shared" si="34"/>
        <v>145062.79999999999</v>
      </c>
    </row>
    <row r="92" spans="1:8" ht="17.25" thickBot="1" x14ac:dyDescent="0.3">
      <c r="A92" s="176" t="s">
        <v>87</v>
      </c>
      <c r="B92" s="172">
        <v>941</v>
      </c>
      <c r="C92" s="87" t="s">
        <v>156</v>
      </c>
      <c r="D92" s="28"/>
      <c r="E92" s="28"/>
      <c r="F92" s="96">
        <f>SUM(F93+F96)</f>
        <v>2980</v>
      </c>
      <c r="G92" s="96">
        <f t="shared" ref="G92:H92" si="35">SUM(G93+G96)</f>
        <v>3010</v>
      </c>
      <c r="H92" s="96">
        <f t="shared" si="35"/>
        <v>2610</v>
      </c>
    </row>
    <row r="93" spans="1:8" ht="63.75" thickBot="1" x14ac:dyDescent="0.3">
      <c r="A93" s="177" t="s">
        <v>172</v>
      </c>
      <c r="B93" s="173">
        <v>941</v>
      </c>
      <c r="C93" s="80" t="s">
        <v>156</v>
      </c>
      <c r="D93" s="36" t="s">
        <v>101</v>
      </c>
      <c r="E93" s="36"/>
      <c r="F93" s="91">
        <f>SUM(F94:F95)</f>
        <v>2870</v>
      </c>
      <c r="G93" s="91">
        <f t="shared" ref="G93:H93" si="36">SUM(G94:G95)</f>
        <v>0</v>
      </c>
      <c r="H93" s="91">
        <f t="shared" si="36"/>
        <v>0</v>
      </c>
    </row>
    <row r="94" spans="1:8" ht="32.25" thickBot="1" x14ac:dyDescent="0.3">
      <c r="A94" s="178" t="s">
        <v>32</v>
      </c>
      <c r="B94" s="172">
        <v>941</v>
      </c>
      <c r="C94" s="86" t="s">
        <v>156</v>
      </c>
      <c r="D94" s="1" t="s">
        <v>101</v>
      </c>
      <c r="E94" s="1">
        <v>200</v>
      </c>
      <c r="F94" s="69">
        <v>2620</v>
      </c>
      <c r="G94" s="69">
        <v>0</v>
      </c>
      <c r="H94" s="69">
        <v>0</v>
      </c>
    </row>
    <row r="95" spans="1:8" ht="16.5" thickBot="1" x14ac:dyDescent="0.3">
      <c r="A95" s="178" t="s">
        <v>33</v>
      </c>
      <c r="B95" s="173">
        <v>941</v>
      </c>
      <c r="C95" s="86" t="s">
        <v>156</v>
      </c>
      <c r="D95" s="1" t="s">
        <v>101</v>
      </c>
      <c r="E95" s="1">
        <v>800</v>
      </c>
      <c r="F95" s="69">
        <v>250</v>
      </c>
      <c r="G95" s="69">
        <v>0</v>
      </c>
      <c r="H95" s="69">
        <v>0</v>
      </c>
    </row>
    <row r="96" spans="1:8" ht="63.75" thickBot="1" x14ac:dyDescent="0.3">
      <c r="A96" s="176" t="s">
        <v>97</v>
      </c>
      <c r="B96" s="172">
        <v>941</v>
      </c>
      <c r="C96" s="80" t="s">
        <v>156</v>
      </c>
      <c r="D96" s="36" t="s">
        <v>36</v>
      </c>
      <c r="E96" s="36"/>
      <c r="F96" s="91">
        <f>SUM(F97:F98)</f>
        <v>110</v>
      </c>
      <c r="G96" s="91">
        <f t="shared" ref="G96:H96" si="37">SUM(G97:G98)</f>
        <v>3010</v>
      </c>
      <c r="H96" s="91">
        <f t="shared" si="37"/>
        <v>2610</v>
      </c>
    </row>
    <row r="97" spans="1:8" ht="32.25" thickBot="1" x14ac:dyDescent="0.3">
      <c r="A97" s="178" t="s">
        <v>32</v>
      </c>
      <c r="B97" s="173">
        <v>941</v>
      </c>
      <c r="C97" s="86" t="s">
        <v>156</v>
      </c>
      <c r="D97" s="1" t="s">
        <v>36</v>
      </c>
      <c r="E97" s="1">
        <v>200</v>
      </c>
      <c r="F97" s="69">
        <v>110</v>
      </c>
      <c r="G97" s="69">
        <v>2760</v>
      </c>
      <c r="H97" s="69">
        <v>2360</v>
      </c>
    </row>
    <row r="98" spans="1:8" ht="17.25" thickBot="1" x14ac:dyDescent="0.3">
      <c r="A98" s="178" t="s">
        <v>33</v>
      </c>
      <c r="B98" s="172">
        <v>941</v>
      </c>
      <c r="C98" s="86" t="s">
        <v>156</v>
      </c>
      <c r="D98" s="1" t="s">
        <v>36</v>
      </c>
      <c r="E98" s="1">
        <v>800</v>
      </c>
      <c r="F98" s="69"/>
      <c r="G98" s="69">
        <v>250</v>
      </c>
      <c r="H98" s="69">
        <v>250</v>
      </c>
    </row>
    <row r="99" spans="1:8" ht="16.5" thickBot="1" x14ac:dyDescent="0.3">
      <c r="A99" s="176" t="s">
        <v>15</v>
      </c>
      <c r="B99" s="173">
        <v>941</v>
      </c>
      <c r="C99" s="87" t="s">
        <v>157</v>
      </c>
      <c r="D99" s="50"/>
      <c r="E99" s="50"/>
      <c r="F99" s="96">
        <f>SUM(F100+F103)</f>
        <v>25469</v>
      </c>
      <c r="G99" s="96">
        <f t="shared" ref="G99:H99" si="38">SUM(G100+G103)</f>
        <v>8603</v>
      </c>
      <c r="H99" s="96">
        <f t="shared" si="38"/>
        <v>8603</v>
      </c>
    </row>
    <row r="100" spans="1:8" ht="63.75" thickBot="1" x14ac:dyDescent="0.3">
      <c r="A100" s="177" t="s">
        <v>171</v>
      </c>
      <c r="B100" s="172">
        <v>941</v>
      </c>
      <c r="C100" s="80" t="s">
        <v>157</v>
      </c>
      <c r="D100" s="36" t="s">
        <v>102</v>
      </c>
      <c r="E100" s="51"/>
      <c r="F100" s="91">
        <f>SUM(F101:F102)</f>
        <v>25469</v>
      </c>
      <c r="G100" s="91">
        <f t="shared" ref="G100:H100" si="39">SUM(G101:G102)</f>
        <v>0</v>
      </c>
      <c r="H100" s="91">
        <f t="shared" si="39"/>
        <v>0</v>
      </c>
    </row>
    <row r="101" spans="1:8" ht="32.25" thickBot="1" x14ac:dyDescent="0.3">
      <c r="A101" s="178" t="s">
        <v>32</v>
      </c>
      <c r="B101" s="173">
        <v>941</v>
      </c>
      <c r="C101" s="86" t="s">
        <v>157</v>
      </c>
      <c r="D101" s="1" t="s">
        <v>102</v>
      </c>
      <c r="E101" s="1">
        <v>200</v>
      </c>
      <c r="F101" s="69">
        <v>12703</v>
      </c>
      <c r="G101" s="69">
        <v>0</v>
      </c>
      <c r="H101" s="69">
        <v>0</v>
      </c>
    </row>
    <row r="102" spans="1:8" ht="17.25" thickBot="1" x14ac:dyDescent="0.3">
      <c r="A102" s="178" t="s">
        <v>33</v>
      </c>
      <c r="B102" s="172">
        <v>941</v>
      </c>
      <c r="C102" s="86" t="s">
        <v>157</v>
      </c>
      <c r="D102" s="1" t="s">
        <v>102</v>
      </c>
      <c r="E102" s="1">
        <v>800</v>
      </c>
      <c r="F102" s="69">
        <v>12766</v>
      </c>
      <c r="G102" s="69">
        <v>0</v>
      </c>
      <c r="H102" s="69">
        <v>0</v>
      </c>
    </row>
    <row r="103" spans="1:8" ht="63.75" thickBot="1" x14ac:dyDescent="0.3">
      <c r="A103" s="176" t="s">
        <v>97</v>
      </c>
      <c r="B103" s="173">
        <v>941</v>
      </c>
      <c r="C103" s="80" t="s">
        <v>157</v>
      </c>
      <c r="D103" s="36" t="s">
        <v>36</v>
      </c>
      <c r="E103" s="36"/>
      <c r="F103" s="91">
        <f>SUM(F104:F105)</f>
        <v>0</v>
      </c>
      <c r="G103" s="91">
        <f t="shared" ref="G103:H103" si="40">SUM(G104:G105)</f>
        <v>8603</v>
      </c>
      <c r="H103" s="91">
        <f t="shared" si="40"/>
        <v>8603</v>
      </c>
    </row>
    <row r="104" spans="1:8" ht="32.25" thickBot="1" x14ac:dyDescent="0.3">
      <c r="A104" s="178" t="s">
        <v>32</v>
      </c>
      <c r="B104" s="172">
        <v>941</v>
      </c>
      <c r="C104" s="86" t="s">
        <v>157</v>
      </c>
      <c r="D104" s="1" t="s">
        <v>36</v>
      </c>
      <c r="E104" s="1">
        <v>200</v>
      </c>
      <c r="F104" s="69">
        <v>0</v>
      </c>
      <c r="G104" s="69">
        <v>4003</v>
      </c>
      <c r="H104" s="69">
        <v>4003</v>
      </c>
    </row>
    <row r="105" spans="1:8" ht="16.5" thickBot="1" x14ac:dyDescent="0.3">
      <c r="A105" s="178" t="s">
        <v>33</v>
      </c>
      <c r="B105" s="173">
        <v>941</v>
      </c>
      <c r="C105" s="86" t="s">
        <v>157</v>
      </c>
      <c r="D105" s="1" t="s">
        <v>36</v>
      </c>
      <c r="E105" s="1">
        <v>800</v>
      </c>
      <c r="F105" s="69">
        <v>0</v>
      </c>
      <c r="G105" s="69">
        <v>4600</v>
      </c>
      <c r="H105" s="69">
        <v>4600</v>
      </c>
    </row>
    <row r="106" spans="1:8" ht="17.25" thickBot="1" x14ac:dyDescent="0.3">
      <c r="A106" s="176" t="s">
        <v>16</v>
      </c>
      <c r="B106" s="172">
        <v>941</v>
      </c>
      <c r="C106" s="87" t="s">
        <v>158</v>
      </c>
      <c r="D106" s="50"/>
      <c r="E106" s="50"/>
      <c r="F106" s="96">
        <f>SUM(F107+F110+F113+F115+F118+F121)</f>
        <v>132871</v>
      </c>
      <c r="G106" s="96">
        <f>SUM(G107+G110+G113+G115+G118+G121)</f>
        <v>133762.70000000001</v>
      </c>
      <c r="H106" s="96">
        <f>SUM(H107+H110+H113+H115+H118+H121)</f>
        <v>133849.79999999999</v>
      </c>
    </row>
    <row r="107" spans="1:8" ht="95.25" thickBot="1" x14ac:dyDescent="0.3">
      <c r="A107" s="176" t="s">
        <v>170</v>
      </c>
      <c r="B107" s="173">
        <v>941</v>
      </c>
      <c r="C107" s="80" t="s">
        <v>158</v>
      </c>
      <c r="D107" s="36" t="s">
        <v>41</v>
      </c>
      <c r="E107" s="36"/>
      <c r="F107" s="91">
        <f>SUM(F108:F109)</f>
        <v>8100</v>
      </c>
      <c r="G107" s="91">
        <f t="shared" ref="G107:H107" si="41">SUM(G108:G109)</f>
        <v>8100</v>
      </c>
      <c r="H107" s="91">
        <f t="shared" si="41"/>
        <v>8100</v>
      </c>
    </row>
    <row r="108" spans="1:8" ht="32.25" thickBot="1" x14ac:dyDescent="0.3">
      <c r="A108" s="178" t="s">
        <v>32</v>
      </c>
      <c r="B108" s="172">
        <v>941</v>
      </c>
      <c r="C108" s="86" t="s">
        <v>158</v>
      </c>
      <c r="D108" s="1" t="s">
        <v>41</v>
      </c>
      <c r="E108" s="1">
        <v>200</v>
      </c>
      <c r="F108" s="69">
        <v>8100</v>
      </c>
      <c r="G108" s="69">
        <v>8100</v>
      </c>
      <c r="H108" s="69">
        <v>8100</v>
      </c>
    </row>
    <row r="109" spans="1:8" ht="16.5" thickBot="1" x14ac:dyDescent="0.3">
      <c r="A109" s="178" t="s">
        <v>33</v>
      </c>
      <c r="B109" s="173">
        <v>941</v>
      </c>
      <c r="C109" s="86" t="s">
        <v>158</v>
      </c>
      <c r="D109" s="1" t="s">
        <v>41</v>
      </c>
      <c r="E109" s="1">
        <v>800</v>
      </c>
      <c r="F109" s="69">
        <v>0</v>
      </c>
      <c r="G109" s="69">
        <v>0</v>
      </c>
      <c r="H109" s="69">
        <v>0</v>
      </c>
    </row>
    <row r="110" spans="1:8" ht="63.75" thickBot="1" x14ac:dyDescent="0.3">
      <c r="A110" s="176" t="s">
        <v>97</v>
      </c>
      <c r="B110" s="172">
        <v>941</v>
      </c>
      <c r="C110" s="80" t="s">
        <v>158</v>
      </c>
      <c r="D110" s="36" t="s">
        <v>36</v>
      </c>
      <c r="E110" s="36"/>
      <c r="F110" s="91">
        <f>SUM(F111:F112)</f>
        <v>0</v>
      </c>
      <c r="G110" s="91">
        <f>SUM(G111:G112)</f>
        <v>0</v>
      </c>
      <c r="H110" s="91">
        <f>SUM(H111:H112)</f>
        <v>0</v>
      </c>
    </row>
    <row r="111" spans="1:8" ht="0.6" customHeight="1" thickBot="1" x14ac:dyDescent="0.3">
      <c r="A111" s="178" t="s">
        <v>32</v>
      </c>
      <c r="B111" s="173">
        <v>941</v>
      </c>
      <c r="C111" s="86" t="s">
        <v>158</v>
      </c>
      <c r="D111" s="1" t="s">
        <v>36</v>
      </c>
      <c r="E111" s="1">
        <v>200</v>
      </c>
      <c r="F111" s="69">
        <v>0</v>
      </c>
      <c r="G111" s="69">
        <v>0</v>
      </c>
      <c r="H111" s="69">
        <v>0</v>
      </c>
    </row>
    <row r="112" spans="1:8" ht="17.25" hidden="1" thickBot="1" x14ac:dyDescent="0.3">
      <c r="A112" s="178" t="s">
        <v>33</v>
      </c>
      <c r="B112" s="172">
        <v>941</v>
      </c>
      <c r="C112" s="86" t="s">
        <v>158</v>
      </c>
      <c r="D112" s="1" t="s">
        <v>36</v>
      </c>
      <c r="E112" s="1">
        <v>800</v>
      </c>
      <c r="F112" s="69">
        <v>0</v>
      </c>
      <c r="G112" s="69">
        <v>0</v>
      </c>
      <c r="H112" s="69">
        <v>0</v>
      </c>
    </row>
    <row r="113" spans="1:8" ht="6" customHeight="1" thickBot="1" x14ac:dyDescent="0.3">
      <c r="A113" s="176" t="s">
        <v>103</v>
      </c>
      <c r="B113" s="173">
        <v>941</v>
      </c>
      <c r="C113" s="80" t="s">
        <v>158</v>
      </c>
      <c r="D113" s="36" t="s">
        <v>104</v>
      </c>
      <c r="E113" s="36"/>
      <c r="F113" s="91">
        <f>SUM(F114)</f>
        <v>0</v>
      </c>
      <c r="G113" s="91">
        <f t="shared" ref="G113:H113" si="42">SUM(G114)</f>
        <v>0</v>
      </c>
      <c r="H113" s="91">
        <f t="shared" si="42"/>
        <v>0</v>
      </c>
    </row>
    <row r="114" spans="1:8" ht="32.25" hidden="1" thickBot="1" x14ac:dyDescent="0.3">
      <c r="A114" s="178" t="s">
        <v>32</v>
      </c>
      <c r="B114" s="172">
        <v>941</v>
      </c>
      <c r="C114" s="86" t="s">
        <v>158</v>
      </c>
      <c r="D114" s="1" t="s">
        <v>104</v>
      </c>
      <c r="E114" s="1">
        <v>800</v>
      </c>
      <c r="F114" s="69"/>
      <c r="G114" s="69"/>
      <c r="H114" s="69"/>
    </row>
    <row r="115" spans="1:8" ht="7.15" customHeight="1" thickBot="1" x14ac:dyDescent="0.3">
      <c r="A115" s="176" t="s">
        <v>105</v>
      </c>
      <c r="B115" s="173">
        <v>941</v>
      </c>
      <c r="C115" s="80" t="s">
        <v>158</v>
      </c>
      <c r="D115" s="36" t="s">
        <v>106</v>
      </c>
      <c r="E115" s="36"/>
      <c r="F115" s="91">
        <f>SUM(F116:F117)</f>
        <v>0</v>
      </c>
      <c r="G115" s="91">
        <f t="shared" ref="G115:H115" si="43">SUM(G116:G117)</f>
        <v>0</v>
      </c>
      <c r="H115" s="91">
        <f t="shared" si="43"/>
        <v>0</v>
      </c>
    </row>
    <row r="116" spans="1:8" ht="32.25" hidden="1" thickBot="1" x14ac:dyDescent="0.3">
      <c r="A116" s="178" t="s">
        <v>32</v>
      </c>
      <c r="B116" s="172">
        <v>941</v>
      </c>
      <c r="C116" s="86" t="s">
        <v>158</v>
      </c>
      <c r="D116" s="1" t="s">
        <v>106</v>
      </c>
      <c r="E116" s="1">
        <v>200</v>
      </c>
      <c r="F116" s="139"/>
      <c r="G116" s="139"/>
      <c r="H116" s="139"/>
    </row>
    <row r="117" spans="1:8" ht="17.25" hidden="1" thickBot="1" x14ac:dyDescent="0.3">
      <c r="A117" s="178" t="s">
        <v>33</v>
      </c>
      <c r="B117" s="172">
        <v>941</v>
      </c>
      <c r="C117" s="86" t="s">
        <v>158</v>
      </c>
      <c r="D117" s="1" t="s">
        <v>106</v>
      </c>
      <c r="E117" s="1">
        <v>800</v>
      </c>
      <c r="F117" s="69">
        <v>0</v>
      </c>
      <c r="G117" s="69">
        <v>0</v>
      </c>
      <c r="H117" s="69">
        <v>0</v>
      </c>
    </row>
    <row r="118" spans="1:8" ht="75.75" thickBot="1" x14ac:dyDescent="0.3">
      <c r="A118" s="180" t="s">
        <v>202</v>
      </c>
      <c r="B118" s="173">
        <v>941</v>
      </c>
      <c r="C118" s="80" t="s">
        <v>158</v>
      </c>
      <c r="D118" s="36" t="s">
        <v>107</v>
      </c>
      <c r="E118" s="36"/>
      <c r="F118" s="91">
        <f>SUM(F119:F120)</f>
        <v>35848</v>
      </c>
      <c r="G118" s="91">
        <f t="shared" ref="G118:H118" si="44">SUM(G119:G120)</f>
        <v>38936.800000000003</v>
      </c>
      <c r="H118" s="91">
        <f t="shared" si="44"/>
        <v>39023.9</v>
      </c>
    </row>
    <row r="119" spans="1:8" ht="32.25" thickBot="1" x14ac:dyDescent="0.3">
      <c r="A119" s="178" t="s">
        <v>32</v>
      </c>
      <c r="B119" s="172">
        <v>941</v>
      </c>
      <c r="C119" s="86" t="s">
        <v>158</v>
      </c>
      <c r="D119" s="1" t="s">
        <v>107</v>
      </c>
      <c r="E119" s="1">
        <v>200</v>
      </c>
      <c r="F119" s="69">
        <v>35848</v>
      </c>
      <c r="G119" s="69">
        <v>38936.800000000003</v>
      </c>
      <c r="H119" s="69">
        <v>39023.9</v>
      </c>
    </row>
    <row r="120" spans="1:8" ht="16.5" thickBot="1" x14ac:dyDescent="0.3">
      <c r="A120" s="178" t="s">
        <v>33</v>
      </c>
      <c r="B120" s="173">
        <v>941</v>
      </c>
      <c r="C120" s="86" t="s">
        <v>158</v>
      </c>
      <c r="D120" s="1" t="s">
        <v>107</v>
      </c>
      <c r="E120" s="1">
        <v>800</v>
      </c>
      <c r="F120" s="69"/>
      <c r="G120" s="69"/>
      <c r="H120" s="69"/>
    </row>
    <row r="121" spans="1:8" ht="63.75" thickBot="1" x14ac:dyDescent="0.3">
      <c r="A121" s="176" t="s">
        <v>97</v>
      </c>
      <c r="B121" s="172">
        <v>941</v>
      </c>
      <c r="C121" s="80" t="s">
        <v>158</v>
      </c>
      <c r="D121" s="36" t="s">
        <v>36</v>
      </c>
      <c r="E121" s="36"/>
      <c r="F121" s="91">
        <f>SUM(F122:F124)</f>
        <v>88923</v>
      </c>
      <c r="G121" s="91">
        <f t="shared" ref="G121:H121" si="45">SUM(G122:G124)</f>
        <v>86725.9</v>
      </c>
      <c r="H121" s="91">
        <f t="shared" si="45"/>
        <v>86725.9</v>
      </c>
    </row>
    <row r="122" spans="1:8" ht="32.25" thickBot="1" x14ac:dyDescent="0.3">
      <c r="A122" s="178" t="s">
        <v>32</v>
      </c>
      <c r="B122" s="172">
        <v>941</v>
      </c>
      <c r="C122" s="86" t="s">
        <v>158</v>
      </c>
      <c r="D122" s="1" t="s">
        <v>36</v>
      </c>
      <c r="E122" s="1">
        <v>200</v>
      </c>
      <c r="F122" s="69">
        <v>2449.1</v>
      </c>
      <c r="G122" s="69">
        <v>800</v>
      </c>
      <c r="H122" s="69">
        <v>800</v>
      </c>
    </row>
    <row r="123" spans="1:8" ht="48" thickBot="1" x14ac:dyDescent="0.3">
      <c r="A123" s="178" t="s">
        <v>108</v>
      </c>
      <c r="B123" s="173">
        <v>941</v>
      </c>
      <c r="C123" s="86" t="s">
        <v>158</v>
      </c>
      <c r="D123" s="1" t="s">
        <v>36</v>
      </c>
      <c r="E123" s="1">
        <v>600</v>
      </c>
      <c r="F123" s="69">
        <v>86473.9</v>
      </c>
      <c r="G123" s="69">
        <v>85925.9</v>
      </c>
      <c r="H123" s="69">
        <v>85925.9</v>
      </c>
    </row>
    <row r="124" spans="1:8" ht="16.5" thickBot="1" x14ac:dyDescent="0.3">
      <c r="A124" s="178" t="s">
        <v>33</v>
      </c>
      <c r="B124" s="173">
        <v>941</v>
      </c>
      <c r="C124" s="86" t="s">
        <v>158</v>
      </c>
      <c r="D124" s="1" t="s">
        <v>36</v>
      </c>
      <c r="E124" s="1">
        <v>800</v>
      </c>
      <c r="F124" s="69">
        <v>0</v>
      </c>
      <c r="G124" s="69">
        <v>0</v>
      </c>
      <c r="H124" s="69">
        <v>0</v>
      </c>
    </row>
    <row r="125" spans="1:8" ht="17.25" thickBot="1" x14ac:dyDescent="0.3">
      <c r="A125" s="176" t="s">
        <v>169</v>
      </c>
      <c r="B125" s="172">
        <v>941</v>
      </c>
      <c r="C125" s="87" t="s">
        <v>168</v>
      </c>
      <c r="D125" s="28"/>
      <c r="E125" s="28"/>
      <c r="F125" s="96">
        <f>SUM(F126)</f>
        <v>108723</v>
      </c>
      <c r="G125" s="96">
        <f t="shared" ref="G125:H125" si="46">SUM(G126)</f>
        <v>0</v>
      </c>
      <c r="H125" s="96">
        <f t="shared" si="46"/>
        <v>0</v>
      </c>
    </row>
    <row r="126" spans="1:8" ht="95.25" thickBot="1" x14ac:dyDescent="0.3">
      <c r="A126" s="176" t="s">
        <v>188</v>
      </c>
      <c r="B126" s="173">
        <v>941</v>
      </c>
      <c r="C126" s="156" t="s">
        <v>168</v>
      </c>
      <c r="D126" s="157" t="s">
        <v>107</v>
      </c>
      <c r="E126" s="157"/>
      <c r="F126" s="158">
        <f>SUM(F127:F127)</f>
        <v>108723</v>
      </c>
      <c r="G126" s="158">
        <f>SUM(G127:G127)</f>
        <v>0</v>
      </c>
      <c r="H126" s="158">
        <f>SUM(H127:H127)</f>
        <v>0</v>
      </c>
    </row>
    <row r="127" spans="1:8" ht="32.25" thickBot="1" x14ac:dyDescent="0.3">
      <c r="A127" s="178" t="s">
        <v>32</v>
      </c>
      <c r="B127" s="172">
        <v>941</v>
      </c>
      <c r="C127" s="86" t="s">
        <v>168</v>
      </c>
      <c r="D127" s="1" t="s">
        <v>107</v>
      </c>
      <c r="E127" s="1">
        <v>200</v>
      </c>
      <c r="F127" s="69">
        <v>108723</v>
      </c>
      <c r="G127" s="69">
        <v>0</v>
      </c>
      <c r="H127" s="69">
        <v>0</v>
      </c>
    </row>
    <row r="128" spans="1:8" ht="16.5" thickBot="1" x14ac:dyDescent="0.3">
      <c r="A128" s="179" t="s">
        <v>17</v>
      </c>
      <c r="B128" s="173">
        <v>941</v>
      </c>
      <c r="C128" s="83" t="s">
        <v>159</v>
      </c>
      <c r="D128" s="37"/>
      <c r="E128" s="38"/>
      <c r="F128" s="93">
        <f>SUM(F129)</f>
        <v>900</v>
      </c>
      <c r="G128" s="93">
        <f t="shared" ref="G128:H128" si="47">SUM(G129)</f>
        <v>750</v>
      </c>
      <c r="H128" s="93">
        <f t="shared" si="47"/>
        <v>0</v>
      </c>
    </row>
    <row r="129" spans="1:8" ht="17.25" thickBot="1" x14ac:dyDescent="0.3">
      <c r="A129" s="176" t="s">
        <v>18</v>
      </c>
      <c r="B129" s="172">
        <v>941</v>
      </c>
      <c r="C129" s="87" t="s">
        <v>160</v>
      </c>
      <c r="D129" s="28"/>
      <c r="E129" s="28"/>
      <c r="F129" s="96">
        <f>SUM(F130+F133)</f>
        <v>900</v>
      </c>
      <c r="G129" s="96">
        <f t="shared" ref="G129:H129" si="48">SUM(G130+G133)</f>
        <v>750</v>
      </c>
      <c r="H129" s="96">
        <f t="shared" si="48"/>
        <v>0</v>
      </c>
    </row>
    <row r="130" spans="1:8" ht="63.75" thickBot="1" x14ac:dyDescent="0.3">
      <c r="A130" s="176" t="s">
        <v>203</v>
      </c>
      <c r="B130" s="173">
        <v>941</v>
      </c>
      <c r="C130" s="80" t="s">
        <v>160</v>
      </c>
      <c r="D130" s="36" t="s">
        <v>71</v>
      </c>
      <c r="E130" s="36"/>
      <c r="F130" s="91">
        <f>SUM(F131:F132)</f>
        <v>900</v>
      </c>
      <c r="G130" s="91">
        <f t="shared" ref="G130:H130" si="49">SUM(G131:G132)</f>
        <v>0</v>
      </c>
      <c r="H130" s="91">
        <f t="shared" si="49"/>
        <v>0</v>
      </c>
    </row>
    <row r="131" spans="1:8" ht="32.25" thickBot="1" x14ac:dyDescent="0.3">
      <c r="A131" s="178" t="s">
        <v>32</v>
      </c>
      <c r="B131" s="172">
        <v>941</v>
      </c>
      <c r="C131" s="86" t="s">
        <v>160</v>
      </c>
      <c r="D131" s="1" t="s">
        <v>71</v>
      </c>
      <c r="E131" s="1">
        <v>200</v>
      </c>
      <c r="F131" s="69">
        <v>750</v>
      </c>
      <c r="G131" s="69">
        <v>0</v>
      </c>
      <c r="H131" s="69">
        <v>0</v>
      </c>
    </row>
    <row r="132" spans="1:8" ht="48" thickBot="1" x14ac:dyDescent="0.3">
      <c r="A132" s="178" t="s">
        <v>108</v>
      </c>
      <c r="B132" s="173">
        <v>941</v>
      </c>
      <c r="C132" s="86" t="s">
        <v>160</v>
      </c>
      <c r="D132" s="1" t="s">
        <v>71</v>
      </c>
      <c r="E132" s="1">
        <v>600</v>
      </c>
      <c r="F132" s="69">
        <v>150</v>
      </c>
      <c r="G132" s="69">
        <v>0</v>
      </c>
      <c r="H132" s="69">
        <v>0</v>
      </c>
    </row>
    <row r="133" spans="1:8" ht="63.75" thickBot="1" x14ac:dyDescent="0.3">
      <c r="A133" s="176" t="s">
        <v>91</v>
      </c>
      <c r="B133" s="172">
        <v>941</v>
      </c>
      <c r="C133" s="80" t="s">
        <v>160</v>
      </c>
      <c r="D133" s="36" t="s">
        <v>36</v>
      </c>
      <c r="E133" s="36"/>
      <c r="F133" s="91">
        <f>SUM(F134:F135)</f>
        <v>0</v>
      </c>
      <c r="G133" s="91">
        <f t="shared" ref="G133:H133" si="50">SUM(G134:G135)</f>
        <v>750</v>
      </c>
      <c r="H133" s="91">
        <f t="shared" si="50"/>
        <v>0</v>
      </c>
    </row>
    <row r="134" spans="1:8" ht="32.25" thickBot="1" x14ac:dyDescent="0.3">
      <c r="A134" s="178" t="s">
        <v>32</v>
      </c>
      <c r="B134" s="173">
        <v>941</v>
      </c>
      <c r="C134" s="86" t="s">
        <v>160</v>
      </c>
      <c r="D134" s="1" t="s">
        <v>36</v>
      </c>
      <c r="E134" s="1">
        <v>200</v>
      </c>
      <c r="F134" s="69">
        <v>0</v>
      </c>
      <c r="G134" s="69">
        <v>600</v>
      </c>
      <c r="H134" s="69">
        <v>0</v>
      </c>
    </row>
    <row r="135" spans="1:8" ht="48" thickBot="1" x14ac:dyDescent="0.3">
      <c r="A135" s="178" t="s">
        <v>108</v>
      </c>
      <c r="B135" s="172">
        <v>941</v>
      </c>
      <c r="C135" s="86" t="s">
        <v>160</v>
      </c>
      <c r="D135" s="1" t="s">
        <v>36</v>
      </c>
      <c r="E135" s="1">
        <v>600</v>
      </c>
      <c r="F135" s="69">
        <v>0</v>
      </c>
      <c r="G135" s="69">
        <v>150</v>
      </c>
      <c r="H135" s="69">
        <v>0</v>
      </c>
    </row>
    <row r="136" spans="1:8" ht="16.5" thickBot="1" x14ac:dyDescent="0.3">
      <c r="A136" s="179" t="s">
        <v>42</v>
      </c>
      <c r="B136" s="173">
        <v>941</v>
      </c>
      <c r="C136" s="83" t="s">
        <v>161</v>
      </c>
      <c r="D136" s="37"/>
      <c r="E136" s="38"/>
      <c r="F136" s="93">
        <f>SUM(F137)</f>
        <v>34293</v>
      </c>
      <c r="G136" s="93">
        <f t="shared" ref="G136:H137" si="51">SUM(G137)</f>
        <v>30335.999999999996</v>
      </c>
      <c r="H136" s="93">
        <f t="shared" si="51"/>
        <v>30335.999999999996</v>
      </c>
    </row>
    <row r="137" spans="1:8" ht="17.25" thickBot="1" x14ac:dyDescent="0.3">
      <c r="A137" s="176" t="s">
        <v>20</v>
      </c>
      <c r="B137" s="172">
        <v>941</v>
      </c>
      <c r="C137" s="85" t="s">
        <v>162</v>
      </c>
      <c r="D137" s="14"/>
      <c r="E137" s="133"/>
      <c r="F137" s="95">
        <f>SUM(F138)</f>
        <v>34293</v>
      </c>
      <c r="G137" s="95">
        <f t="shared" si="51"/>
        <v>30335.999999999996</v>
      </c>
      <c r="H137" s="95">
        <f t="shared" si="51"/>
        <v>30335.999999999996</v>
      </c>
    </row>
    <row r="138" spans="1:8" ht="63.75" thickBot="1" x14ac:dyDescent="0.3">
      <c r="A138" s="176" t="s">
        <v>91</v>
      </c>
      <c r="B138" s="173">
        <v>941</v>
      </c>
      <c r="C138" s="85" t="s">
        <v>162</v>
      </c>
      <c r="D138" s="14" t="s">
        <v>36</v>
      </c>
      <c r="E138" s="14"/>
      <c r="F138" s="95">
        <f>SUM(F139:F142)</f>
        <v>34293</v>
      </c>
      <c r="G138" s="95">
        <f t="shared" ref="G138:H138" si="52">SUM(G139:G142)</f>
        <v>30335.999999999996</v>
      </c>
      <c r="H138" s="95">
        <f t="shared" si="52"/>
        <v>30335.999999999996</v>
      </c>
    </row>
    <row r="139" spans="1:8" ht="95.25" thickBot="1" x14ac:dyDescent="0.3">
      <c r="A139" s="178" t="s">
        <v>29</v>
      </c>
      <c r="B139" s="172">
        <v>941</v>
      </c>
      <c r="C139" s="86" t="s">
        <v>162</v>
      </c>
      <c r="D139" s="1" t="s">
        <v>36</v>
      </c>
      <c r="E139" s="1">
        <v>100</v>
      </c>
      <c r="F139" s="69">
        <v>9566.7000000000007</v>
      </c>
      <c r="G139" s="69">
        <v>9992.7000000000007</v>
      </c>
      <c r="H139" s="69">
        <v>9992.7000000000007</v>
      </c>
    </row>
    <row r="140" spans="1:8" ht="32.25" thickBot="1" x14ac:dyDescent="0.3">
      <c r="A140" s="178" t="s">
        <v>32</v>
      </c>
      <c r="B140" s="173">
        <v>941</v>
      </c>
      <c r="C140" s="86" t="s">
        <v>162</v>
      </c>
      <c r="D140" s="1" t="s">
        <v>36</v>
      </c>
      <c r="E140" s="1">
        <v>200</v>
      </c>
      <c r="F140" s="69">
        <v>5153</v>
      </c>
      <c r="G140" s="69">
        <v>1041.4000000000001</v>
      </c>
      <c r="H140" s="69">
        <v>1041.4000000000001</v>
      </c>
    </row>
    <row r="141" spans="1:8" ht="48" thickBot="1" x14ac:dyDescent="0.3">
      <c r="A141" s="178" t="s">
        <v>108</v>
      </c>
      <c r="B141" s="172">
        <v>941</v>
      </c>
      <c r="C141" s="86" t="s">
        <v>162</v>
      </c>
      <c r="D141" s="1" t="s">
        <v>36</v>
      </c>
      <c r="E141" s="1">
        <v>600</v>
      </c>
      <c r="F141" s="69">
        <v>19573</v>
      </c>
      <c r="G141" s="69">
        <v>19301.599999999999</v>
      </c>
      <c r="H141" s="69">
        <v>19301.599999999999</v>
      </c>
    </row>
    <row r="142" spans="1:8" ht="16.5" thickBot="1" x14ac:dyDescent="0.3">
      <c r="A142" s="178" t="s">
        <v>33</v>
      </c>
      <c r="B142" s="173">
        <v>941</v>
      </c>
      <c r="C142" s="86" t="s">
        <v>162</v>
      </c>
      <c r="D142" s="1" t="s">
        <v>36</v>
      </c>
      <c r="E142" s="1">
        <v>800</v>
      </c>
      <c r="F142" s="69">
        <v>0.3</v>
      </c>
      <c r="G142" s="69">
        <v>0.3</v>
      </c>
      <c r="H142" s="69">
        <v>0.3</v>
      </c>
    </row>
    <row r="143" spans="1:8" ht="17.25" thickBot="1" x14ac:dyDescent="0.3">
      <c r="A143" s="179" t="s">
        <v>21</v>
      </c>
      <c r="B143" s="172">
        <v>941</v>
      </c>
      <c r="C143" s="83">
        <v>1100</v>
      </c>
      <c r="D143" s="37"/>
      <c r="E143" s="37"/>
      <c r="F143" s="93">
        <f>SUM(F144)</f>
        <v>650</v>
      </c>
      <c r="G143" s="93">
        <f t="shared" ref="G143:H143" si="53">SUM(G144)</f>
        <v>650</v>
      </c>
      <c r="H143" s="93">
        <f t="shared" si="53"/>
        <v>650</v>
      </c>
    </row>
    <row r="144" spans="1:8" ht="32.25" thickBot="1" x14ac:dyDescent="0.3">
      <c r="A144" s="176" t="s">
        <v>22</v>
      </c>
      <c r="B144" s="173">
        <v>941</v>
      </c>
      <c r="C144" s="85">
        <v>1105</v>
      </c>
      <c r="D144" s="14"/>
      <c r="E144" s="14"/>
      <c r="F144" s="95">
        <f>SUM(F145+F147)</f>
        <v>650</v>
      </c>
      <c r="G144" s="95">
        <f t="shared" ref="G144:H144" si="54">SUM(G145+G147)</f>
        <v>650</v>
      </c>
      <c r="H144" s="95">
        <f t="shared" si="54"/>
        <v>650</v>
      </c>
    </row>
    <row r="145" spans="1:8" ht="63.75" thickBot="1" x14ac:dyDescent="0.3">
      <c r="A145" s="176" t="s">
        <v>177</v>
      </c>
      <c r="B145" s="172">
        <v>941</v>
      </c>
      <c r="C145" s="85">
        <v>1105</v>
      </c>
      <c r="D145" s="14" t="s">
        <v>69</v>
      </c>
      <c r="E145" s="14"/>
      <c r="F145" s="95">
        <f>SUM(F146)</f>
        <v>650</v>
      </c>
      <c r="G145" s="95">
        <f t="shared" ref="G145:H145" si="55">SUM(G146)</f>
        <v>0</v>
      </c>
      <c r="H145" s="95">
        <f t="shared" si="55"/>
        <v>0</v>
      </c>
    </row>
    <row r="146" spans="1:8" ht="32.25" thickBot="1" x14ac:dyDescent="0.3">
      <c r="A146" s="178" t="s">
        <v>32</v>
      </c>
      <c r="B146" s="173">
        <v>941</v>
      </c>
      <c r="C146" s="86">
        <v>1105</v>
      </c>
      <c r="D146" s="1" t="s">
        <v>69</v>
      </c>
      <c r="E146" s="1">
        <v>200</v>
      </c>
      <c r="F146" s="69">
        <v>650</v>
      </c>
      <c r="G146" s="69">
        <v>0</v>
      </c>
      <c r="H146" s="69">
        <v>0</v>
      </c>
    </row>
    <row r="147" spans="1:8" ht="63.75" thickBot="1" x14ac:dyDescent="0.3">
      <c r="A147" s="176" t="s">
        <v>91</v>
      </c>
      <c r="B147" s="172">
        <v>941</v>
      </c>
      <c r="C147" s="85">
        <v>1105</v>
      </c>
      <c r="D147" s="14" t="s">
        <v>36</v>
      </c>
      <c r="E147" s="14"/>
      <c r="F147" s="95">
        <f>SUM(F148)</f>
        <v>0</v>
      </c>
      <c r="G147" s="95">
        <f t="shared" ref="G147:H147" si="56">SUM(G148)</f>
        <v>650</v>
      </c>
      <c r="H147" s="95">
        <f t="shared" si="56"/>
        <v>650</v>
      </c>
    </row>
    <row r="148" spans="1:8" ht="32.25" thickBot="1" x14ac:dyDescent="0.3">
      <c r="A148" s="178" t="s">
        <v>32</v>
      </c>
      <c r="B148" s="173">
        <v>941</v>
      </c>
      <c r="C148" s="86">
        <v>1105</v>
      </c>
      <c r="D148" s="1" t="s">
        <v>36</v>
      </c>
      <c r="E148" s="1">
        <v>200</v>
      </c>
      <c r="F148" s="69">
        <v>0</v>
      </c>
      <c r="G148" s="69">
        <v>650</v>
      </c>
      <c r="H148" s="69">
        <v>650</v>
      </c>
    </row>
    <row r="149" spans="1:8" ht="17.25" thickBot="1" x14ac:dyDescent="0.3">
      <c r="A149" s="179" t="s">
        <v>23</v>
      </c>
      <c r="B149" s="172">
        <v>941</v>
      </c>
      <c r="C149" s="83">
        <v>1200</v>
      </c>
      <c r="D149" s="37"/>
      <c r="E149" s="37"/>
      <c r="F149" s="93">
        <f>SUM(F150)</f>
        <v>500</v>
      </c>
      <c r="G149" s="93">
        <f t="shared" ref="G149:H151" si="57">SUM(G150)</f>
        <v>500</v>
      </c>
      <c r="H149" s="93">
        <f t="shared" si="57"/>
        <v>500</v>
      </c>
    </row>
    <row r="150" spans="1:8" ht="32.25" thickBot="1" x14ac:dyDescent="0.3">
      <c r="A150" s="176" t="s">
        <v>24</v>
      </c>
      <c r="B150" s="173"/>
      <c r="C150" s="85">
        <v>1204</v>
      </c>
      <c r="D150" s="14"/>
      <c r="E150" s="14"/>
      <c r="F150" s="95">
        <f>SUM(F151)</f>
        <v>500</v>
      </c>
      <c r="G150" s="95">
        <f t="shared" si="57"/>
        <v>500</v>
      </c>
      <c r="H150" s="95">
        <f t="shared" si="57"/>
        <v>500</v>
      </c>
    </row>
    <row r="151" spans="1:8" ht="63.75" thickBot="1" x14ac:dyDescent="0.3">
      <c r="A151" s="176" t="s">
        <v>91</v>
      </c>
      <c r="B151" s="174"/>
      <c r="C151" s="85">
        <v>1204</v>
      </c>
      <c r="D151" s="14" t="s">
        <v>36</v>
      </c>
      <c r="E151" s="14"/>
      <c r="F151" s="95">
        <f>SUM(F152)</f>
        <v>500</v>
      </c>
      <c r="G151" s="95">
        <f t="shared" si="57"/>
        <v>500</v>
      </c>
      <c r="H151" s="95">
        <f t="shared" si="57"/>
        <v>500</v>
      </c>
    </row>
    <row r="152" spans="1:8" ht="32.25" thickBot="1" x14ac:dyDescent="0.3">
      <c r="A152" s="178" t="s">
        <v>32</v>
      </c>
      <c r="B152" s="174"/>
      <c r="C152" s="86">
        <v>1204</v>
      </c>
      <c r="D152" s="1" t="s">
        <v>36</v>
      </c>
      <c r="E152" s="1">
        <v>200</v>
      </c>
      <c r="F152" s="69">
        <v>500</v>
      </c>
      <c r="G152" s="69">
        <v>500</v>
      </c>
      <c r="H152" s="69">
        <v>500</v>
      </c>
    </row>
    <row r="153" spans="1:8" ht="16.5" thickBot="1" x14ac:dyDescent="0.3">
      <c r="A153" s="162" t="s">
        <v>43</v>
      </c>
      <c r="B153" s="174"/>
      <c r="C153" s="89"/>
      <c r="D153" s="3"/>
      <c r="E153" s="3"/>
      <c r="F153" s="68">
        <f>SUM(F13+F46+F70+F91+F128+F136+F143+F149+F18)</f>
        <v>409437.4</v>
      </c>
      <c r="G153" s="68">
        <f t="shared" ref="G153:H153" si="58">SUM(G13+G46+G70+G91+G128+G136+G143+G149+G18)</f>
        <v>301963.09999999998</v>
      </c>
      <c r="H153" s="68">
        <f t="shared" si="58"/>
        <v>319943.5</v>
      </c>
    </row>
  </sheetData>
  <mergeCells count="9">
    <mergeCell ref="B7:B9"/>
    <mergeCell ref="A2:I2"/>
    <mergeCell ref="A4:I4"/>
    <mergeCell ref="H5:I5"/>
    <mergeCell ref="D7:D9"/>
    <mergeCell ref="F7:H8"/>
    <mergeCell ref="C7:C9"/>
    <mergeCell ref="A7:A9"/>
    <mergeCell ref="E7:E9"/>
  </mergeCells>
  <pageMargins left="0.70866141732283472" right="0.70866141732283472" top="0.74803149606299213" bottom="0.74803149606299213" header="0.31496062992125984" footer="0.31496062992125984"/>
  <pageSetup paperSize="9" scale="56" fitToHeight="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6"/>
  <sheetViews>
    <sheetView tabSelected="1" topLeftCell="A101" workbookViewId="0">
      <selection activeCell="A79" sqref="A79"/>
    </sheetView>
  </sheetViews>
  <sheetFormatPr defaultRowHeight="15" x14ac:dyDescent="0.25"/>
  <cols>
    <col min="1" max="1" width="32.5703125" customWidth="1"/>
    <col min="2" max="2" width="21" customWidth="1"/>
    <col min="4" max="4" width="9.140625" style="5"/>
    <col min="5" max="5" width="13.42578125" customWidth="1"/>
    <col min="6" max="6" width="15.5703125" customWidth="1"/>
    <col min="7" max="7" width="12.42578125" customWidth="1"/>
    <col min="9" max="9" width="9.5703125" bestFit="1" customWidth="1"/>
    <col min="10" max="10" width="15.5703125" customWidth="1"/>
  </cols>
  <sheetData>
    <row r="2" spans="1:7" ht="101.25" customHeight="1" x14ac:dyDescent="0.25">
      <c r="A2" s="200" t="s">
        <v>195</v>
      </c>
      <c r="B2" s="200"/>
      <c r="C2" s="200"/>
      <c r="D2" s="200"/>
      <c r="E2" s="200"/>
      <c r="F2" s="200"/>
      <c r="G2" s="200"/>
    </row>
    <row r="3" spans="1:7" ht="17.25" customHeight="1" x14ac:dyDescent="0.25">
      <c r="A3" s="6"/>
      <c r="B3" s="6"/>
      <c r="C3" s="6"/>
      <c r="D3" s="118"/>
      <c r="E3" s="6"/>
      <c r="F3" s="6"/>
      <c r="G3" s="6"/>
    </row>
    <row r="4" spans="1:7" ht="101.25" customHeight="1" x14ac:dyDescent="0.25">
      <c r="A4" s="212" t="s">
        <v>194</v>
      </c>
      <c r="B4" s="213"/>
      <c r="C4" s="213"/>
      <c r="D4" s="213"/>
      <c r="E4" s="213"/>
      <c r="F4" s="213"/>
      <c r="G4" s="213"/>
    </row>
    <row r="5" spans="1:7" ht="19.5" thickBot="1" x14ac:dyDescent="0.35">
      <c r="G5" s="63" t="s">
        <v>132</v>
      </c>
    </row>
    <row r="6" spans="1:7" ht="60.75" customHeight="1" thickBot="1" x14ac:dyDescent="0.3">
      <c r="A6" s="210" t="s">
        <v>1</v>
      </c>
      <c r="B6" s="210" t="s">
        <v>26</v>
      </c>
      <c r="C6" s="210" t="s">
        <v>44</v>
      </c>
      <c r="D6" s="119" t="s">
        <v>45</v>
      </c>
      <c r="E6" s="207" t="s">
        <v>2</v>
      </c>
      <c r="F6" s="208"/>
      <c r="G6" s="209"/>
    </row>
    <row r="7" spans="1:7" ht="15.75" thickBot="1" x14ac:dyDescent="0.3">
      <c r="A7" s="211"/>
      <c r="B7" s="211"/>
      <c r="C7" s="211"/>
      <c r="D7" s="120" t="s">
        <v>46</v>
      </c>
      <c r="E7" s="10" t="s">
        <v>167</v>
      </c>
      <c r="F7" s="10" t="s">
        <v>182</v>
      </c>
      <c r="G7" s="10" t="s">
        <v>191</v>
      </c>
    </row>
    <row r="8" spans="1:7" ht="16.5" thickBot="1" x14ac:dyDescent="0.3">
      <c r="A8" s="11">
        <v>1</v>
      </c>
      <c r="B8" s="8">
        <v>2</v>
      </c>
      <c r="C8" s="8">
        <v>3</v>
      </c>
      <c r="D8" s="121">
        <v>4</v>
      </c>
      <c r="E8" s="8">
        <v>5</v>
      </c>
      <c r="F8" s="12">
        <v>6</v>
      </c>
      <c r="G8" s="12">
        <v>7</v>
      </c>
    </row>
    <row r="9" spans="1:7" ht="95.25" thickBot="1" x14ac:dyDescent="0.3">
      <c r="A9" s="56" t="s">
        <v>204</v>
      </c>
      <c r="B9" s="17" t="s">
        <v>109</v>
      </c>
      <c r="C9" s="17"/>
      <c r="D9" s="125"/>
      <c r="E9" s="110">
        <f>SUM(E10)</f>
        <v>40</v>
      </c>
      <c r="F9" s="110">
        <f t="shared" ref="F9:G9" si="0">SUM(F10)</f>
        <v>40</v>
      </c>
      <c r="G9" s="110">
        <f t="shared" si="0"/>
        <v>0</v>
      </c>
    </row>
    <row r="10" spans="1:7" ht="48" thickBot="1" x14ac:dyDescent="0.3">
      <c r="A10" s="21" t="s">
        <v>32</v>
      </c>
      <c r="B10" s="14" t="s">
        <v>110</v>
      </c>
      <c r="C10" s="14">
        <v>200</v>
      </c>
      <c r="D10" s="85"/>
      <c r="E10" s="111">
        <f>SUM(E11)</f>
        <v>40</v>
      </c>
      <c r="F10" s="111">
        <f t="shared" ref="F10:G10" si="1">SUM(F11)</f>
        <v>40</v>
      </c>
      <c r="G10" s="111">
        <f t="shared" si="1"/>
        <v>0</v>
      </c>
    </row>
    <row r="11" spans="1:7" ht="32.25" thickBot="1" x14ac:dyDescent="0.3">
      <c r="A11" s="7" t="s">
        <v>60</v>
      </c>
      <c r="B11" s="15" t="s">
        <v>110</v>
      </c>
      <c r="C11" s="15">
        <v>200</v>
      </c>
      <c r="D11" s="123" t="s">
        <v>138</v>
      </c>
      <c r="E11" s="108">
        <f>SUM(E12)</f>
        <v>40</v>
      </c>
      <c r="F11" s="108">
        <f t="shared" ref="F11:G11" si="2">SUM(F12)</f>
        <v>40</v>
      </c>
      <c r="G11" s="108">
        <f t="shared" si="2"/>
        <v>0</v>
      </c>
    </row>
    <row r="12" spans="1:7" ht="32.25" thickBot="1" x14ac:dyDescent="0.3">
      <c r="A12" s="24" t="s">
        <v>8</v>
      </c>
      <c r="B12" s="12" t="s">
        <v>110</v>
      </c>
      <c r="C12" s="12">
        <v>200</v>
      </c>
      <c r="D12" s="124" t="s">
        <v>145</v>
      </c>
      <c r="E12" s="109">
        <v>40</v>
      </c>
      <c r="F12" s="109">
        <v>40</v>
      </c>
      <c r="G12" s="109">
        <v>0</v>
      </c>
    </row>
    <row r="13" spans="1:7" ht="189.75" thickBot="1" x14ac:dyDescent="0.3">
      <c r="A13" s="55" t="s">
        <v>175</v>
      </c>
      <c r="B13" s="17" t="s">
        <v>111</v>
      </c>
      <c r="C13" s="17"/>
      <c r="D13" s="125"/>
      <c r="E13" s="90">
        <f>SUM(E14+E18)</f>
        <v>2580</v>
      </c>
      <c r="F13" s="90">
        <f>SUM(F14+F18)</f>
        <v>0</v>
      </c>
      <c r="G13" s="90">
        <f>SUM(G14+G18)</f>
        <v>0</v>
      </c>
    </row>
    <row r="14" spans="1:7" ht="48" thickBot="1" x14ac:dyDescent="0.3">
      <c r="A14" s="21" t="s">
        <v>32</v>
      </c>
      <c r="B14" s="22" t="s">
        <v>112</v>
      </c>
      <c r="C14" s="22">
        <v>200</v>
      </c>
      <c r="D14" s="122"/>
      <c r="E14" s="111">
        <f>SUM(E15)</f>
        <v>2580</v>
      </c>
      <c r="F14" s="111">
        <f t="shared" ref="F14:G14" si="3">SUM(F15)</f>
        <v>0</v>
      </c>
      <c r="G14" s="111">
        <f t="shared" si="3"/>
        <v>0</v>
      </c>
    </row>
    <row r="15" spans="1:7" ht="63.75" thickBot="1" x14ac:dyDescent="0.3">
      <c r="A15" s="7" t="s">
        <v>55</v>
      </c>
      <c r="B15" s="15" t="s">
        <v>112</v>
      </c>
      <c r="C15" s="15">
        <v>200</v>
      </c>
      <c r="D15" s="123" t="s">
        <v>146</v>
      </c>
      <c r="E15" s="108">
        <f>SUM(E16:E17)</f>
        <v>2580</v>
      </c>
      <c r="F15" s="108">
        <f t="shared" ref="F15:G15" si="4">SUM(F16:F17)</f>
        <v>0</v>
      </c>
      <c r="G15" s="108">
        <f t="shared" si="4"/>
        <v>0</v>
      </c>
    </row>
    <row r="16" spans="1:7" ht="16.5" thickBot="1" x14ac:dyDescent="0.3">
      <c r="A16" s="24" t="s">
        <v>83</v>
      </c>
      <c r="B16" s="12" t="s">
        <v>112</v>
      </c>
      <c r="C16" s="12">
        <v>200</v>
      </c>
      <c r="D16" s="124" t="s">
        <v>147</v>
      </c>
      <c r="E16" s="69">
        <v>2580</v>
      </c>
      <c r="F16" s="109">
        <v>0</v>
      </c>
      <c r="G16" s="109">
        <v>0</v>
      </c>
    </row>
    <row r="17" spans="1:8" ht="16.5" thickBot="1" x14ac:dyDescent="0.3">
      <c r="A17" s="73" t="s">
        <v>83</v>
      </c>
      <c r="B17" s="12" t="s">
        <v>112</v>
      </c>
      <c r="C17" s="12">
        <v>200</v>
      </c>
      <c r="D17" s="124" t="s">
        <v>148</v>
      </c>
      <c r="E17" s="69">
        <v>0</v>
      </c>
      <c r="F17" s="109">
        <v>0</v>
      </c>
      <c r="G17" s="109">
        <v>0</v>
      </c>
    </row>
    <row r="18" spans="1:8" ht="32.25" thickBot="1" x14ac:dyDescent="0.3">
      <c r="A18" s="21" t="s">
        <v>33</v>
      </c>
      <c r="B18" s="22" t="s">
        <v>112</v>
      </c>
      <c r="C18" s="22">
        <v>800</v>
      </c>
      <c r="D18" s="122"/>
      <c r="E18" s="111">
        <f>SUM(E19)</f>
        <v>0</v>
      </c>
      <c r="F18" s="111">
        <f t="shared" ref="F18:G18" si="5">SUM(F19)</f>
        <v>0</v>
      </c>
      <c r="G18" s="111">
        <f t="shared" si="5"/>
        <v>0</v>
      </c>
    </row>
    <row r="19" spans="1:8" ht="63.75" thickBot="1" x14ac:dyDescent="0.3">
      <c r="A19" s="7" t="s">
        <v>55</v>
      </c>
      <c r="B19" s="15" t="s">
        <v>112</v>
      </c>
      <c r="C19" s="15">
        <v>800</v>
      </c>
      <c r="D19" s="123" t="s">
        <v>146</v>
      </c>
      <c r="E19" s="108">
        <f>SUM(E20)</f>
        <v>0</v>
      </c>
      <c r="F19" s="108">
        <f t="shared" ref="F19:G19" si="6">SUM(F20)</f>
        <v>0</v>
      </c>
      <c r="G19" s="108">
        <f t="shared" si="6"/>
        <v>0</v>
      </c>
    </row>
    <row r="20" spans="1:8" ht="16.5" thickBot="1" x14ac:dyDescent="0.3">
      <c r="A20" s="24" t="s">
        <v>83</v>
      </c>
      <c r="B20" s="12" t="s">
        <v>112</v>
      </c>
      <c r="C20" s="12">
        <v>800</v>
      </c>
      <c r="D20" s="124" t="s">
        <v>148</v>
      </c>
      <c r="E20" s="109">
        <v>0</v>
      </c>
      <c r="F20" s="109">
        <v>0</v>
      </c>
      <c r="G20" s="109">
        <v>0</v>
      </c>
    </row>
    <row r="21" spans="1:8" ht="95.25" thickBot="1" x14ac:dyDescent="0.3">
      <c r="A21" s="56" t="s">
        <v>177</v>
      </c>
      <c r="B21" s="18" t="s">
        <v>48</v>
      </c>
      <c r="C21" s="18"/>
      <c r="D21" s="82"/>
      <c r="E21" s="90">
        <f>SUM(E22)</f>
        <v>650</v>
      </c>
      <c r="F21" s="90">
        <f t="shared" ref="F21:G21" si="7">SUM(F22)</f>
        <v>0</v>
      </c>
      <c r="G21" s="90">
        <f t="shared" si="7"/>
        <v>0</v>
      </c>
    </row>
    <row r="22" spans="1:8" ht="48" thickBot="1" x14ac:dyDescent="0.3">
      <c r="A22" s="21" t="s">
        <v>32</v>
      </c>
      <c r="B22" s="14" t="s">
        <v>49</v>
      </c>
      <c r="C22" s="14">
        <v>200</v>
      </c>
      <c r="D22" s="85"/>
      <c r="E22" s="95">
        <f>SUM(E23)</f>
        <v>650</v>
      </c>
      <c r="F22" s="95">
        <f t="shared" ref="F22:G22" si="8">SUM(F23)</f>
        <v>0</v>
      </c>
      <c r="G22" s="95">
        <f t="shared" si="8"/>
        <v>0</v>
      </c>
    </row>
    <row r="23" spans="1:8" ht="32.25" thickBot="1" x14ac:dyDescent="0.3">
      <c r="A23" s="7" t="s">
        <v>50</v>
      </c>
      <c r="B23" s="15" t="s">
        <v>49</v>
      </c>
      <c r="C23" s="15">
        <v>200</v>
      </c>
      <c r="D23" s="123">
        <v>1100</v>
      </c>
      <c r="E23" s="108">
        <f>SUM(E24)</f>
        <v>650</v>
      </c>
      <c r="F23" s="108">
        <f t="shared" ref="F23:G23" si="9">SUM(F24)</f>
        <v>0</v>
      </c>
      <c r="G23" s="108">
        <f t="shared" si="9"/>
        <v>0</v>
      </c>
    </row>
    <row r="24" spans="1:8" ht="32.25" thickBot="1" x14ac:dyDescent="0.3">
      <c r="A24" s="24" t="s">
        <v>22</v>
      </c>
      <c r="B24" s="12" t="s">
        <v>49</v>
      </c>
      <c r="C24" s="12">
        <v>200</v>
      </c>
      <c r="D24" s="124">
        <v>1105</v>
      </c>
      <c r="E24" s="109">
        <v>650</v>
      </c>
      <c r="F24" s="109">
        <v>0</v>
      </c>
      <c r="G24" s="109">
        <v>0</v>
      </c>
    </row>
    <row r="25" spans="1:8" ht="142.5" thickBot="1" x14ac:dyDescent="0.3">
      <c r="A25" s="56" t="s">
        <v>205</v>
      </c>
      <c r="B25" s="18" t="s">
        <v>113</v>
      </c>
      <c r="C25" s="18"/>
      <c r="D25" s="82"/>
      <c r="E25" s="90">
        <f>SUM(E26+E29)</f>
        <v>8100</v>
      </c>
      <c r="F25" s="90">
        <f t="shared" ref="F25:G25" si="10">SUM(F26+F29)</f>
        <v>8100</v>
      </c>
      <c r="G25" s="90">
        <f t="shared" si="10"/>
        <v>8100</v>
      </c>
    </row>
    <row r="26" spans="1:8" ht="48" thickBot="1" x14ac:dyDescent="0.3">
      <c r="A26" s="21" t="s">
        <v>32</v>
      </c>
      <c r="B26" s="14" t="s">
        <v>51</v>
      </c>
      <c r="C26" s="14">
        <v>200</v>
      </c>
      <c r="D26" s="85"/>
      <c r="E26" s="95">
        <f>SUM(E27)</f>
        <v>8100</v>
      </c>
      <c r="F26" s="95">
        <f t="shared" ref="F26:G26" si="11">SUM(F27)</f>
        <v>8100</v>
      </c>
      <c r="G26" s="95">
        <f t="shared" si="11"/>
        <v>8100</v>
      </c>
    </row>
    <row r="27" spans="1:8" ht="48" thickBot="1" x14ac:dyDescent="0.3">
      <c r="A27" s="7" t="s">
        <v>47</v>
      </c>
      <c r="B27" s="15" t="s">
        <v>51</v>
      </c>
      <c r="C27" s="15">
        <v>200</v>
      </c>
      <c r="D27" s="123" t="s">
        <v>155</v>
      </c>
      <c r="E27" s="108">
        <f>SUM(E28)</f>
        <v>8100</v>
      </c>
      <c r="F27" s="108">
        <f t="shared" ref="F27:G27" si="12">SUM(F28)</f>
        <v>8100</v>
      </c>
      <c r="G27" s="108">
        <f t="shared" si="12"/>
        <v>8100</v>
      </c>
    </row>
    <row r="28" spans="1:8" ht="16.5" thickBot="1" x14ac:dyDescent="0.3">
      <c r="A28" s="24" t="s">
        <v>16</v>
      </c>
      <c r="B28" s="12" t="s">
        <v>51</v>
      </c>
      <c r="C28" s="12">
        <v>200</v>
      </c>
      <c r="D28" s="124" t="s">
        <v>158</v>
      </c>
      <c r="E28" s="109">
        <v>8100</v>
      </c>
      <c r="F28" s="109">
        <v>8100</v>
      </c>
      <c r="G28" s="109">
        <v>8100</v>
      </c>
      <c r="H28" s="144">
        <v>0</v>
      </c>
    </row>
    <row r="29" spans="1:8" ht="32.25" thickBot="1" x14ac:dyDescent="0.3">
      <c r="A29" s="21" t="s">
        <v>33</v>
      </c>
      <c r="B29" s="14" t="s">
        <v>114</v>
      </c>
      <c r="C29" s="22">
        <v>800</v>
      </c>
      <c r="D29" s="122"/>
      <c r="E29" s="111">
        <f>SUM(E30)</f>
        <v>0</v>
      </c>
      <c r="F29" s="111">
        <f t="shared" ref="F29:G29" si="13">SUM(F30)</f>
        <v>0</v>
      </c>
      <c r="G29" s="111">
        <f t="shared" si="13"/>
        <v>0</v>
      </c>
    </row>
    <row r="30" spans="1:8" ht="48" thickBot="1" x14ac:dyDescent="0.3">
      <c r="A30" s="7" t="s">
        <v>47</v>
      </c>
      <c r="B30" s="15" t="s">
        <v>51</v>
      </c>
      <c r="C30" s="15">
        <v>800</v>
      </c>
      <c r="D30" s="123" t="s">
        <v>155</v>
      </c>
      <c r="E30" s="108">
        <f>SUM(E31)</f>
        <v>0</v>
      </c>
      <c r="F30" s="108">
        <f t="shared" ref="F30:G30" si="14">SUM(F31)</f>
        <v>0</v>
      </c>
      <c r="G30" s="108">
        <f t="shared" si="14"/>
        <v>0</v>
      </c>
    </row>
    <row r="31" spans="1:8" ht="16.5" thickBot="1" x14ac:dyDescent="0.3">
      <c r="A31" s="24" t="s">
        <v>16</v>
      </c>
      <c r="B31" s="12" t="s">
        <v>51</v>
      </c>
      <c r="C31" s="12">
        <v>800</v>
      </c>
      <c r="D31" s="124" t="s">
        <v>158</v>
      </c>
      <c r="E31" s="109">
        <v>0</v>
      </c>
      <c r="F31" s="109">
        <v>0</v>
      </c>
      <c r="G31" s="109">
        <v>0</v>
      </c>
    </row>
    <row r="32" spans="1:8" ht="126.75" thickBot="1" x14ac:dyDescent="0.3">
      <c r="A32" s="55" t="s">
        <v>174</v>
      </c>
      <c r="B32" s="18" t="s">
        <v>53</v>
      </c>
      <c r="C32" s="18"/>
      <c r="D32" s="82"/>
      <c r="E32" s="90">
        <f>SUM(E33+E37)</f>
        <v>404</v>
      </c>
      <c r="F32" s="90">
        <f t="shared" ref="F32:G32" si="15">SUM(F33+F37)</f>
        <v>0</v>
      </c>
      <c r="G32" s="90">
        <f t="shared" si="15"/>
        <v>0</v>
      </c>
    </row>
    <row r="33" spans="1:7" ht="48" thickBot="1" x14ac:dyDescent="0.3">
      <c r="A33" s="39" t="s">
        <v>32</v>
      </c>
      <c r="B33" s="46" t="s">
        <v>54</v>
      </c>
      <c r="C33" s="46">
        <v>200</v>
      </c>
      <c r="D33" s="126"/>
      <c r="E33" s="112">
        <f>SUM(E34)</f>
        <v>244</v>
      </c>
      <c r="F33" s="112">
        <f t="shared" ref="F33:G33" si="16">SUM(F34)</f>
        <v>0</v>
      </c>
      <c r="G33" s="112">
        <f t="shared" si="16"/>
        <v>0</v>
      </c>
    </row>
    <row r="34" spans="1:7" ht="63.75" thickBot="1" x14ac:dyDescent="0.3">
      <c r="A34" s="57" t="s">
        <v>55</v>
      </c>
      <c r="B34" s="46" t="s">
        <v>54</v>
      </c>
      <c r="C34" s="46">
        <v>200</v>
      </c>
      <c r="D34" s="126" t="s">
        <v>146</v>
      </c>
      <c r="E34" s="112">
        <f>SUM(E35)</f>
        <v>244</v>
      </c>
      <c r="F34" s="112">
        <f t="shared" ref="F34:G34" si="17">SUM(F35)</f>
        <v>0</v>
      </c>
      <c r="G34" s="112">
        <f t="shared" si="17"/>
        <v>0</v>
      </c>
    </row>
    <row r="35" spans="1:7" ht="79.5" thickBot="1" x14ac:dyDescent="0.3">
      <c r="A35" s="40" t="s">
        <v>115</v>
      </c>
      <c r="B35" s="48" t="s">
        <v>54</v>
      </c>
      <c r="C35" s="48">
        <v>200</v>
      </c>
      <c r="D35" s="127" t="s">
        <v>148</v>
      </c>
      <c r="E35" s="113">
        <v>244</v>
      </c>
      <c r="F35" s="113">
        <v>0</v>
      </c>
      <c r="G35" s="112">
        <v>0</v>
      </c>
    </row>
    <row r="36" spans="1:7" ht="32.25" thickBot="1" x14ac:dyDescent="0.3">
      <c r="A36" s="39" t="s">
        <v>33</v>
      </c>
      <c r="B36" s="46" t="s">
        <v>54</v>
      </c>
      <c r="C36" s="46">
        <v>800</v>
      </c>
      <c r="D36" s="126"/>
      <c r="E36" s="113">
        <f>SUM(E37)</f>
        <v>160</v>
      </c>
      <c r="F36" s="113">
        <v>0</v>
      </c>
      <c r="G36" s="113">
        <v>0</v>
      </c>
    </row>
    <row r="37" spans="1:7" ht="63.75" thickBot="1" x14ac:dyDescent="0.3">
      <c r="A37" s="57" t="s">
        <v>55</v>
      </c>
      <c r="B37" s="46" t="s">
        <v>54</v>
      </c>
      <c r="C37" s="46">
        <v>800</v>
      </c>
      <c r="D37" s="126" t="s">
        <v>146</v>
      </c>
      <c r="E37" s="112">
        <f>SUM(E38)</f>
        <v>160</v>
      </c>
      <c r="F37" s="112">
        <f t="shared" ref="F37:G37" si="18">SUM(F38)</f>
        <v>0</v>
      </c>
      <c r="G37" s="112">
        <f t="shared" si="18"/>
        <v>0</v>
      </c>
    </row>
    <row r="38" spans="1:7" ht="79.5" thickBot="1" x14ac:dyDescent="0.3">
      <c r="A38" s="40" t="s">
        <v>115</v>
      </c>
      <c r="B38" s="48" t="s">
        <v>54</v>
      </c>
      <c r="C38" s="48">
        <v>800</v>
      </c>
      <c r="D38" s="127" t="s">
        <v>148</v>
      </c>
      <c r="E38" s="113">
        <v>160</v>
      </c>
      <c r="F38" s="113">
        <v>0</v>
      </c>
      <c r="G38" s="113">
        <v>0</v>
      </c>
    </row>
    <row r="39" spans="1:7" ht="142.5" thickBot="1" x14ac:dyDescent="0.3">
      <c r="A39" s="56" t="s">
        <v>186</v>
      </c>
      <c r="B39" s="18" t="s">
        <v>56</v>
      </c>
      <c r="C39" s="18"/>
      <c r="D39" s="82"/>
      <c r="E39" s="90">
        <f>SUM(E40)</f>
        <v>990</v>
      </c>
      <c r="F39" s="90">
        <f t="shared" ref="F39:G39" si="19">SUM(F40)</f>
        <v>1010</v>
      </c>
      <c r="G39" s="90">
        <f t="shared" si="19"/>
        <v>0</v>
      </c>
    </row>
    <row r="40" spans="1:7" ht="48" thickBot="1" x14ac:dyDescent="0.3">
      <c r="A40" s="21" t="s">
        <v>32</v>
      </c>
      <c r="B40" s="14" t="s">
        <v>57</v>
      </c>
      <c r="C40" s="14">
        <v>200</v>
      </c>
      <c r="D40" s="85"/>
      <c r="E40" s="95">
        <f>SUM(E41)</f>
        <v>990</v>
      </c>
      <c r="F40" s="95">
        <f t="shared" ref="F40:G40" si="20">SUM(F41)</f>
        <v>1010</v>
      </c>
      <c r="G40" s="95">
        <f t="shared" si="20"/>
        <v>0</v>
      </c>
    </row>
    <row r="41" spans="1:7" ht="63.75" thickBot="1" x14ac:dyDescent="0.3">
      <c r="A41" s="7" t="s">
        <v>55</v>
      </c>
      <c r="B41" s="15" t="s">
        <v>57</v>
      </c>
      <c r="C41" s="15">
        <v>200</v>
      </c>
      <c r="D41" s="123" t="s">
        <v>146</v>
      </c>
      <c r="E41" s="108">
        <f>SUM(E42)</f>
        <v>990</v>
      </c>
      <c r="F41" s="108">
        <f t="shared" ref="F41:G41" si="21">SUM(F42)</f>
        <v>1010</v>
      </c>
      <c r="G41" s="108">
        <f t="shared" si="21"/>
        <v>0</v>
      </c>
    </row>
    <row r="42" spans="1:7" ht="63.75" thickBot="1" x14ac:dyDescent="0.3">
      <c r="A42" s="24" t="s">
        <v>10</v>
      </c>
      <c r="B42" s="12" t="s">
        <v>57</v>
      </c>
      <c r="C42" s="12">
        <v>200</v>
      </c>
      <c r="D42" s="124" t="s">
        <v>149</v>
      </c>
      <c r="E42" s="109">
        <v>990</v>
      </c>
      <c r="F42" s="109">
        <v>1010</v>
      </c>
      <c r="G42" s="109">
        <v>0</v>
      </c>
    </row>
    <row r="43" spans="1:7" ht="95.25" thickBot="1" x14ac:dyDescent="0.3">
      <c r="A43" s="58" t="s">
        <v>172</v>
      </c>
      <c r="B43" s="17" t="s">
        <v>116</v>
      </c>
      <c r="C43" s="17"/>
      <c r="D43" s="125"/>
      <c r="E43" s="90">
        <f>SUM(E44+E47)</f>
        <v>2870</v>
      </c>
      <c r="F43" s="90">
        <f t="shared" ref="F43:G43" si="22">SUM(F44+F47)</f>
        <v>0</v>
      </c>
      <c r="G43" s="90">
        <f t="shared" si="22"/>
        <v>0</v>
      </c>
    </row>
    <row r="44" spans="1:7" ht="48" thickBot="1" x14ac:dyDescent="0.3">
      <c r="A44" s="21" t="s">
        <v>32</v>
      </c>
      <c r="B44" s="22" t="s">
        <v>117</v>
      </c>
      <c r="C44" s="22">
        <v>200</v>
      </c>
      <c r="D44" s="122"/>
      <c r="E44" s="111">
        <f>SUM(E45)</f>
        <v>2620</v>
      </c>
      <c r="F44" s="111">
        <f t="shared" ref="F44:G44" si="23">SUM(F45)</f>
        <v>0</v>
      </c>
      <c r="G44" s="111">
        <f t="shared" si="23"/>
        <v>0</v>
      </c>
    </row>
    <row r="45" spans="1:7" ht="48" thickBot="1" x14ac:dyDescent="0.3">
      <c r="A45" s="7" t="s">
        <v>47</v>
      </c>
      <c r="B45" s="15" t="s">
        <v>117</v>
      </c>
      <c r="C45" s="15">
        <v>200</v>
      </c>
      <c r="D45" s="123" t="s">
        <v>155</v>
      </c>
      <c r="E45" s="108">
        <f>SUM(E46)</f>
        <v>2620</v>
      </c>
      <c r="F45" s="108">
        <f t="shared" ref="F45:G45" si="24">SUM(F46)</f>
        <v>0</v>
      </c>
      <c r="G45" s="108">
        <f t="shared" si="24"/>
        <v>0</v>
      </c>
    </row>
    <row r="46" spans="1:7" ht="16.5" thickBot="1" x14ac:dyDescent="0.3">
      <c r="A46" s="24" t="s">
        <v>87</v>
      </c>
      <c r="B46" s="12" t="s">
        <v>117</v>
      </c>
      <c r="C46" s="12">
        <v>200</v>
      </c>
      <c r="D46" s="124" t="s">
        <v>156</v>
      </c>
      <c r="E46" s="109">
        <v>2620</v>
      </c>
      <c r="F46" s="109">
        <v>0</v>
      </c>
      <c r="G46" s="109">
        <v>0</v>
      </c>
    </row>
    <row r="47" spans="1:7" ht="32.25" thickBot="1" x14ac:dyDescent="0.3">
      <c r="A47" s="21" t="s">
        <v>33</v>
      </c>
      <c r="B47" s="22" t="s">
        <v>117</v>
      </c>
      <c r="C47" s="22">
        <v>800</v>
      </c>
      <c r="D47" s="122"/>
      <c r="E47" s="111">
        <f>SUM(E48)</f>
        <v>250</v>
      </c>
      <c r="F47" s="111">
        <f t="shared" ref="F47:G47" si="25">SUM(F48)</f>
        <v>0</v>
      </c>
      <c r="G47" s="111">
        <f t="shared" si="25"/>
        <v>0</v>
      </c>
    </row>
    <row r="48" spans="1:7" ht="48" thickBot="1" x14ac:dyDescent="0.3">
      <c r="A48" s="7" t="s">
        <v>47</v>
      </c>
      <c r="B48" s="15" t="s">
        <v>117</v>
      </c>
      <c r="C48" s="15">
        <v>800</v>
      </c>
      <c r="D48" s="123" t="s">
        <v>155</v>
      </c>
      <c r="E48" s="108">
        <f>SUM(E49)</f>
        <v>250</v>
      </c>
      <c r="F48" s="108">
        <f t="shared" ref="F48:G48" si="26">SUM(F49)</f>
        <v>0</v>
      </c>
      <c r="G48" s="108">
        <f t="shared" si="26"/>
        <v>0</v>
      </c>
    </row>
    <row r="49" spans="1:7" ht="16.5" thickBot="1" x14ac:dyDescent="0.3">
      <c r="A49" s="24" t="s">
        <v>87</v>
      </c>
      <c r="B49" s="12" t="s">
        <v>117</v>
      </c>
      <c r="C49" s="12">
        <v>800</v>
      </c>
      <c r="D49" s="124" t="s">
        <v>156</v>
      </c>
      <c r="E49" s="109">
        <v>250</v>
      </c>
      <c r="F49" s="109">
        <v>0</v>
      </c>
      <c r="G49" s="109">
        <v>0</v>
      </c>
    </row>
    <row r="50" spans="1:7" ht="95.25" thickBot="1" x14ac:dyDescent="0.3">
      <c r="A50" s="58" t="s">
        <v>171</v>
      </c>
      <c r="B50" s="18" t="s">
        <v>118</v>
      </c>
      <c r="C50" s="18"/>
      <c r="D50" s="82"/>
      <c r="E50" s="90">
        <f>SUM(E51+E54)</f>
        <v>25469</v>
      </c>
      <c r="F50" s="90">
        <f t="shared" ref="F50:G50" si="27">SUM(F51+F54)</f>
        <v>0</v>
      </c>
      <c r="G50" s="90">
        <f t="shared" si="27"/>
        <v>0</v>
      </c>
    </row>
    <row r="51" spans="1:7" ht="48" thickBot="1" x14ac:dyDescent="0.3">
      <c r="A51" s="21" t="s">
        <v>32</v>
      </c>
      <c r="B51" s="14" t="s">
        <v>119</v>
      </c>
      <c r="C51" s="14">
        <v>200</v>
      </c>
      <c r="D51" s="85"/>
      <c r="E51" s="95">
        <f>SUM(E52)</f>
        <v>12703</v>
      </c>
      <c r="F51" s="95">
        <f t="shared" ref="F51:G51" si="28">SUM(F52)</f>
        <v>0</v>
      </c>
      <c r="G51" s="95">
        <f t="shared" si="28"/>
        <v>0</v>
      </c>
    </row>
    <row r="52" spans="1:7" ht="48" thickBot="1" x14ac:dyDescent="0.3">
      <c r="A52" s="7" t="s">
        <v>47</v>
      </c>
      <c r="B52" s="15" t="s">
        <v>119</v>
      </c>
      <c r="C52" s="15">
        <v>200</v>
      </c>
      <c r="D52" s="123" t="s">
        <v>155</v>
      </c>
      <c r="E52" s="108">
        <f>SUM(E53)</f>
        <v>12703</v>
      </c>
      <c r="F52" s="108">
        <f t="shared" ref="F52:G52" si="29">SUM(F53)</f>
        <v>0</v>
      </c>
      <c r="G52" s="108">
        <f t="shared" si="29"/>
        <v>0</v>
      </c>
    </row>
    <row r="53" spans="1:7" ht="16.5" thickBot="1" x14ac:dyDescent="0.3">
      <c r="A53" s="24" t="s">
        <v>15</v>
      </c>
      <c r="B53" s="12" t="s">
        <v>119</v>
      </c>
      <c r="C53" s="12">
        <v>200</v>
      </c>
      <c r="D53" s="124" t="s">
        <v>157</v>
      </c>
      <c r="E53" s="109">
        <v>12703</v>
      </c>
      <c r="F53" s="109">
        <v>0</v>
      </c>
      <c r="G53" s="109">
        <v>0</v>
      </c>
    </row>
    <row r="54" spans="1:7" ht="32.25" thickBot="1" x14ac:dyDescent="0.3">
      <c r="A54" s="21" t="s">
        <v>33</v>
      </c>
      <c r="B54" s="22" t="s">
        <v>119</v>
      </c>
      <c r="C54" s="22">
        <v>800</v>
      </c>
      <c r="D54" s="122"/>
      <c r="E54" s="111">
        <f>SUM(E55)</f>
        <v>12766</v>
      </c>
      <c r="F54" s="111">
        <f t="shared" ref="F54:G54" si="30">SUM(F55)</f>
        <v>0</v>
      </c>
      <c r="G54" s="111">
        <f t="shared" si="30"/>
        <v>0</v>
      </c>
    </row>
    <row r="55" spans="1:7" ht="48" thickBot="1" x14ac:dyDescent="0.3">
      <c r="A55" s="7" t="s">
        <v>47</v>
      </c>
      <c r="B55" s="15" t="s">
        <v>119</v>
      </c>
      <c r="C55" s="15">
        <v>800</v>
      </c>
      <c r="D55" s="123" t="s">
        <v>155</v>
      </c>
      <c r="E55" s="108">
        <f>SUM(E56)</f>
        <v>12766</v>
      </c>
      <c r="F55" s="108">
        <f t="shared" ref="F55:G55" si="31">SUM(F56)</f>
        <v>0</v>
      </c>
      <c r="G55" s="108">
        <f t="shared" si="31"/>
        <v>0</v>
      </c>
    </row>
    <row r="56" spans="1:7" ht="16.5" thickBot="1" x14ac:dyDescent="0.3">
      <c r="A56" s="24" t="s">
        <v>15</v>
      </c>
      <c r="B56" s="12" t="s">
        <v>119</v>
      </c>
      <c r="C56" s="12">
        <v>800</v>
      </c>
      <c r="D56" s="124" t="s">
        <v>157</v>
      </c>
      <c r="E56" s="109">
        <v>12766</v>
      </c>
      <c r="F56" s="109">
        <v>0</v>
      </c>
      <c r="G56" s="109">
        <v>0</v>
      </c>
    </row>
    <row r="57" spans="1:7" ht="79.5" thickBot="1" x14ac:dyDescent="0.3">
      <c r="A57" s="56" t="s">
        <v>203</v>
      </c>
      <c r="B57" s="18" t="s">
        <v>73</v>
      </c>
      <c r="C57" s="18"/>
      <c r="D57" s="82"/>
      <c r="E57" s="90">
        <f>SUM(E58+E61)</f>
        <v>900</v>
      </c>
      <c r="F57" s="90">
        <f t="shared" ref="F57:G57" si="32">SUM(F58+F61)</f>
        <v>0</v>
      </c>
      <c r="G57" s="90">
        <f t="shared" si="32"/>
        <v>0</v>
      </c>
    </row>
    <row r="58" spans="1:7" ht="48" thickBot="1" x14ac:dyDescent="0.3">
      <c r="A58" s="21" t="s">
        <v>32</v>
      </c>
      <c r="B58" s="14" t="s">
        <v>74</v>
      </c>
      <c r="C58" s="14">
        <v>200</v>
      </c>
      <c r="D58" s="85"/>
      <c r="E58" s="95">
        <f>SUM(E59)</f>
        <v>750</v>
      </c>
      <c r="F58" s="95">
        <f t="shared" ref="F58:G58" si="33">SUM(F59)</f>
        <v>0</v>
      </c>
      <c r="G58" s="95">
        <f t="shared" si="33"/>
        <v>0</v>
      </c>
    </row>
    <row r="59" spans="1:7" ht="16.5" thickBot="1" x14ac:dyDescent="0.3">
      <c r="A59" s="7" t="s">
        <v>52</v>
      </c>
      <c r="B59" s="15" t="s">
        <v>74</v>
      </c>
      <c r="C59" s="15">
        <v>200</v>
      </c>
      <c r="D59" s="123" t="s">
        <v>159</v>
      </c>
      <c r="E59" s="108">
        <f>SUM(E60)</f>
        <v>750</v>
      </c>
      <c r="F59" s="108">
        <f t="shared" ref="F59:G59" si="34">SUM(F60)</f>
        <v>0</v>
      </c>
      <c r="G59" s="108">
        <f t="shared" si="34"/>
        <v>0</v>
      </c>
    </row>
    <row r="60" spans="1:7" ht="16.5" thickBot="1" x14ac:dyDescent="0.3">
      <c r="A60" s="24" t="s">
        <v>120</v>
      </c>
      <c r="B60" s="12" t="s">
        <v>74</v>
      </c>
      <c r="C60" s="12">
        <v>200</v>
      </c>
      <c r="D60" s="124" t="s">
        <v>160</v>
      </c>
      <c r="E60" s="109">
        <v>750</v>
      </c>
      <c r="F60" s="109">
        <v>0</v>
      </c>
      <c r="G60" s="109">
        <v>0</v>
      </c>
    </row>
    <row r="61" spans="1:7" ht="79.5" thickBot="1" x14ac:dyDescent="0.3">
      <c r="A61" s="21" t="s">
        <v>108</v>
      </c>
      <c r="B61" s="22" t="s">
        <v>74</v>
      </c>
      <c r="C61" s="22">
        <v>600</v>
      </c>
      <c r="D61" s="122"/>
      <c r="E61" s="111">
        <f>SUM(E62)</f>
        <v>150</v>
      </c>
      <c r="F61" s="111">
        <f t="shared" ref="F61:G61" si="35">SUM(F62)</f>
        <v>0</v>
      </c>
      <c r="G61" s="111">
        <f t="shared" si="35"/>
        <v>0</v>
      </c>
    </row>
    <row r="62" spans="1:7" ht="16.5" thickBot="1" x14ac:dyDescent="0.3">
      <c r="A62" s="7" t="s">
        <v>52</v>
      </c>
      <c r="B62" s="15" t="s">
        <v>74</v>
      </c>
      <c r="C62" s="15">
        <v>600</v>
      </c>
      <c r="D62" s="123" t="s">
        <v>159</v>
      </c>
      <c r="E62" s="108">
        <f>SUM(E63)</f>
        <v>150</v>
      </c>
      <c r="F62" s="108">
        <f t="shared" ref="F62:G62" si="36">SUM(F63)</f>
        <v>0</v>
      </c>
      <c r="G62" s="108">
        <f t="shared" si="36"/>
        <v>0</v>
      </c>
    </row>
    <row r="63" spans="1:7" ht="16.5" thickBot="1" x14ac:dyDescent="0.3">
      <c r="A63" s="24" t="s">
        <v>120</v>
      </c>
      <c r="B63" s="12" t="s">
        <v>74</v>
      </c>
      <c r="C63" s="12">
        <v>600</v>
      </c>
      <c r="D63" s="124" t="s">
        <v>160</v>
      </c>
      <c r="E63" s="109">
        <v>150</v>
      </c>
      <c r="F63" s="109">
        <v>0</v>
      </c>
      <c r="G63" s="109">
        <v>0</v>
      </c>
    </row>
    <row r="64" spans="1:7" ht="4.1500000000000004" customHeight="1" thickBot="1" x14ac:dyDescent="0.3">
      <c r="A64" s="7" t="s">
        <v>187</v>
      </c>
      <c r="B64" s="17" t="s">
        <v>121</v>
      </c>
      <c r="C64" s="17"/>
      <c r="D64" s="125"/>
      <c r="E64" s="110">
        <f>SUM(E65)</f>
        <v>0</v>
      </c>
      <c r="F64" s="110">
        <f t="shared" ref="F64:G64" si="37">SUM(F65)</f>
        <v>0</v>
      </c>
      <c r="G64" s="110">
        <f t="shared" si="37"/>
        <v>0</v>
      </c>
    </row>
    <row r="65" spans="1:7" ht="48" hidden="1" thickBot="1" x14ac:dyDescent="0.3">
      <c r="A65" s="21" t="s">
        <v>32</v>
      </c>
      <c r="B65" s="14" t="s">
        <v>122</v>
      </c>
      <c r="C65" s="14">
        <v>200</v>
      </c>
      <c r="D65" s="85"/>
      <c r="E65" s="95">
        <f>SUM(E66)</f>
        <v>0</v>
      </c>
      <c r="F65" s="95">
        <f t="shared" ref="F65:G65" si="38">SUM(F66)</f>
        <v>0</v>
      </c>
      <c r="G65" s="95">
        <f t="shared" si="38"/>
        <v>0</v>
      </c>
    </row>
    <row r="66" spans="1:7" ht="32.25" hidden="1" thickBot="1" x14ac:dyDescent="0.3">
      <c r="A66" s="7" t="s">
        <v>60</v>
      </c>
      <c r="B66" s="15" t="s">
        <v>122</v>
      </c>
      <c r="C66" s="15">
        <v>200</v>
      </c>
      <c r="D66" s="123" t="s">
        <v>138</v>
      </c>
      <c r="E66" s="108">
        <f>SUM(E67)</f>
        <v>0</v>
      </c>
      <c r="F66" s="108">
        <f t="shared" ref="F66:G66" si="39">SUM(F67)</f>
        <v>0</v>
      </c>
      <c r="G66" s="108">
        <f t="shared" si="39"/>
        <v>0</v>
      </c>
    </row>
    <row r="67" spans="1:7" ht="32.25" hidden="1" thickBot="1" x14ac:dyDescent="0.3">
      <c r="A67" s="24" t="s">
        <v>8</v>
      </c>
      <c r="B67" s="12" t="s">
        <v>122</v>
      </c>
      <c r="C67" s="12">
        <v>200</v>
      </c>
      <c r="D67" s="124" t="s">
        <v>145</v>
      </c>
      <c r="E67" s="109">
        <v>0</v>
      </c>
      <c r="F67" s="109">
        <v>0</v>
      </c>
      <c r="G67" s="109">
        <v>0</v>
      </c>
    </row>
    <row r="68" spans="1:7" ht="142.5" thickBot="1" x14ac:dyDescent="0.3">
      <c r="A68" s="7" t="s">
        <v>134</v>
      </c>
      <c r="B68" s="3" t="s">
        <v>58</v>
      </c>
      <c r="C68" s="18"/>
      <c r="D68" s="82"/>
      <c r="E68" s="90">
        <f>SUM(E69)</f>
        <v>100</v>
      </c>
      <c r="F68" s="90">
        <f t="shared" ref="F68:G68" si="40">SUM(F69)</f>
        <v>100</v>
      </c>
      <c r="G68" s="90">
        <f t="shared" si="40"/>
        <v>100</v>
      </c>
    </row>
    <row r="69" spans="1:7" ht="48" thickBot="1" x14ac:dyDescent="0.3">
      <c r="A69" s="21" t="s">
        <v>32</v>
      </c>
      <c r="B69" s="14" t="s">
        <v>75</v>
      </c>
      <c r="C69" s="14">
        <v>200</v>
      </c>
      <c r="D69" s="85"/>
      <c r="E69" s="95">
        <f>SUM(E70)</f>
        <v>100</v>
      </c>
      <c r="F69" s="95">
        <f t="shared" ref="F69:G69" si="41">SUM(F70)</f>
        <v>100</v>
      </c>
      <c r="G69" s="95">
        <f t="shared" si="41"/>
        <v>100</v>
      </c>
    </row>
    <row r="70" spans="1:7" ht="32.25" thickBot="1" x14ac:dyDescent="0.3">
      <c r="A70" s="7" t="s">
        <v>72</v>
      </c>
      <c r="B70" s="15" t="s">
        <v>75</v>
      </c>
      <c r="C70" s="15">
        <v>200</v>
      </c>
      <c r="D70" s="123" t="s">
        <v>150</v>
      </c>
      <c r="E70" s="108">
        <f>SUM(E71)</f>
        <v>100</v>
      </c>
      <c r="F70" s="108">
        <f t="shared" ref="F70:G70" si="42">SUM(F71)</f>
        <v>100</v>
      </c>
      <c r="G70" s="108">
        <f t="shared" si="42"/>
        <v>100</v>
      </c>
    </row>
    <row r="71" spans="1:7" ht="32.25" thickBot="1" x14ac:dyDescent="0.3">
      <c r="A71" s="24" t="s">
        <v>12</v>
      </c>
      <c r="B71" s="12" t="s">
        <v>75</v>
      </c>
      <c r="C71" s="12">
        <v>200</v>
      </c>
      <c r="D71" s="124" t="s">
        <v>153</v>
      </c>
      <c r="E71" s="109">
        <v>100</v>
      </c>
      <c r="F71" s="109">
        <v>100</v>
      </c>
      <c r="G71" s="109">
        <v>100</v>
      </c>
    </row>
    <row r="72" spans="1:7" ht="114.75" thickBot="1" x14ac:dyDescent="0.3">
      <c r="A72" s="59" t="s">
        <v>188</v>
      </c>
      <c r="B72" s="15" t="s">
        <v>123</v>
      </c>
      <c r="C72" s="17"/>
      <c r="D72" s="125"/>
      <c r="E72" s="90">
        <f>SUM(E73+E76+E79)</f>
        <v>144571</v>
      </c>
      <c r="F72" s="90">
        <f t="shared" ref="F72:G72" si="43">SUM(F73+F76+F79)</f>
        <v>38936.800000000003</v>
      </c>
      <c r="G72" s="90">
        <f t="shared" si="43"/>
        <v>39023.9</v>
      </c>
    </row>
    <row r="73" spans="1:7" ht="48" thickBot="1" x14ac:dyDescent="0.3">
      <c r="A73" s="21" t="s">
        <v>32</v>
      </c>
      <c r="B73" s="22" t="s">
        <v>124</v>
      </c>
      <c r="C73" s="22">
        <v>200</v>
      </c>
      <c r="D73" s="122"/>
      <c r="E73" s="111">
        <f>SUM(E74)</f>
        <v>35848</v>
      </c>
      <c r="F73" s="111">
        <f t="shared" ref="F73:G73" si="44">SUM(F74)</f>
        <v>38936.800000000003</v>
      </c>
      <c r="G73" s="111">
        <f t="shared" si="44"/>
        <v>39023.9</v>
      </c>
    </row>
    <row r="74" spans="1:7" ht="48" thickBot="1" x14ac:dyDescent="0.3">
      <c r="A74" s="7" t="s">
        <v>47</v>
      </c>
      <c r="B74" s="15" t="s">
        <v>124</v>
      </c>
      <c r="C74" s="15">
        <v>200</v>
      </c>
      <c r="D74" s="123" t="s">
        <v>155</v>
      </c>
      <c r="E74" s="108">
        <f>SUM(E75)</f>
        <v>35848</v>
      </c>
      <c r="F74" s="108">
        <f t="shared" ref="F74:G74" si="45">SUM(F75)</f>
        <v>38936.800000000003</v>
      </c>
      <c r="G74" s="108">
        <f t="shared" si="45"/>
        <v>39023.9</v>
      </c>
    </row>
    <row r="75" spans="1:7" ht="16.5" thickBot="1" x14ac:dyDescent="0.3">
      <c r="A75" s="24" t="s">
        <v>16</v>
      </c>
      <c r="B75" s="12" t="s">
        <v>124</v>
      </c>
      <c r="C75" s="12">
        <v>200</v>
      </c>
      <c r="D75" s="124" t="s">
        <v>158</v>
      </c>
      <c r="E75" s="109">
        <v>35848</v>
      </c>
      <c r="F75" s="109">
        <v>38936.800000000003</v>
      </c>
      <c r="G75" s="109">
        <v>39023.9</v>
      </c>
    </row>
    <row r="76" spans="1:7" ht="32.25" thickBot="1" x14ac:dyDescent="0.3">
      <c r="A76" s="21" t="s">
        <v>33</v>
      </c>
      <c r="B76" s="22" t="s">
        <v>124</v>
      </c>
      <c r="C76" s="22">
        <v>800</v>
      </c>
      <c r="D76" s="122"/>
      <c r="E76" s="111">
        <f>SUM(E77)</f>
        <v>0</v>
      </c>
      <c r="F76" s="111">
        <f t="shared" ref="F76:G76" si="46">SUM(F77)</f>
        <v>0</v>
      </c>
      <c r="G76" s="111">
        <f t="shared" si="46"/>
        <v>0</v>
      </c>
    </row>
    <row r="77" spans="1:7" ht="48" thickBot="1" x14ac:dyDescent="0.3">
      <c r="A77" s="7" t="s">
        <v>47</v>
      </c>
      <c r="B77" s="15" t="s">
        <v>124</v>
      </c>
      <c r="C77" s="15">
        <v>800</v>
      </c>
      <c r="D77" s="123" t="s">
        <v>155</v>
      </c>
      <c r="E77" s="108">
        <f>SUM(E78)</f>
        <v>0</v>
      </c>
      <c r="F77" s="108">
        <f t="shared" ref="F77:G77" si="47">SUM(F78)</f>
        <v>0</v>
      </c>
      <c r="G77" s="108">
        <f t="shared" si="47"/>
        <v>0</v>
      </c>
    </row>
    <row r="78" spans="1:7" ht="16.5" thickBot="1" x14ac:dyDescent="0.3">
      <c r="A78" s="24" t="s">
        <v>16</v>
      </c>
      <c r="B78" s="12" t="s">
        <v>124</v>
      </c>
      <c r="C78" s="12">
        <v>800</v>
      </c>
      <c r="D78" s="124" t="s">
        <v>158</v>
      </c>
      <c r="E78" s="109">
        <v>0</v>
      </c>
      <c r="F78" s="109">
        <v>0</v>
      </c>
      <c r="G78" s="109">
        <v>0</v>
      </c>
    </row>
    <row r="79" spans="1:7" ht="114.75" thickBot="1" x14ac:dyDescent="0.3">
      <c r="A79" s="59" t="s">
        <v>188</v>
      </c>
      <c r="B79" s="15" t="s">
        <v>123</v>
      </c>
      <c r="C79" s="181"/>
      <c r="D79" s="125" t="s">
        <v>168</v>
      </c>
      <c r="E79" s="110">
        <f>SUM(E80)</f>
        <v>108723</v>
      </c>
      <c r="F79" s="110">
        <f t="shared" ref="F79:G80" si="48">SUM(F80)</f>
        <v>0</v>
      </c>
      <c r="G79" s="110">
        <f t="shared" si="48"/>
        <v>0</v>
      </c>
    </row>
    <row r="80" spans="1:7" ht="48" thickBot="1" x14ac:dyDescent="0.3">
      <c r="A80" s="21" t="s">
        <v>32</v>
      </c>
      <c r="B80" s="22" t="s">
        <v>124</v>
      </c>
      <c r="C80" s="22">
        <v>200</v>
      </c>
      <c r="D80" s="122" t="s">
        <v>168</v>
      </c>
      <c r="E80" s="111">
        <f>SUM(E81)</f>
        <v>108723</v>
      </c>
      <c r="F80" s="111">
        <f t="shared" si="48"/>
        <v>0</v>
      </c>
      <c r="G80" s="111">
        <f t="shared" si="48"/>
        <v>0</v>
      </c>
    </row>
    <row r="81" spans="1:11" ht="32.25" thickBot="1" x14ac:dyDescent="0.3">
      <c r="A81" s="7" t="s">
        <v>169</v>
      </c>
      <c r="B81" s="15" t="s">
        <v>124</v>
      </c>
      <c r="C81" s="15">
        <v>200</v>
      </c>
      <c r="D81" s="124" t="s">
        <v>168</v>
      </c>
      <c r="E81" s="109">
        <f>SUM(E82)</f>
        <v>108723</v>
      </c>
      <c r="F81" s="109">
        <f t="shared" ref="F81:G81" si="49">SUM(F82)</f>
        <v>0</v>
      </c>
      <c r="G81" s="109">
        <f t="shared" si="49"/>
        <v>0</v>
      </c>
    </row>
    <row r="82" spans="1:11" ht="16.5" thickBot="1" x14ac:dyDescent="0.3">
      <c r="A82" s="149" t="s">
        <v>16</v>
      </c>
      <c r="B82" s="12" t="s">
        <v>124</v>
      </c>
      <c r="C82" s="12">
        <v>200</v>
      </c>
      <c r="D82" s="124" t="s">
        <v>168</v>
      </c>
      <c r="E82" s="109">
        <v>108723</v>
      </c>
      <c r="F82" s="109">
        <v>0</v>
      </c>
      <c r="G82" s="109">
        <v>0</v>
      </c>
    </row>
    <row r="83" spans="1:11" ht="142.5" thickBot="1" x14ac:dyDescent="0.3">
      <c r="A83" s="7" t="s">
        <v>173</v>
      </c>
      <c r="B83" s="15" t="s">
        <v>125</v>
      </c>
      <c r="C83" s="17"/>
      <c r="D83" s="125"/>
      <c r="E83" s="90">
        <f>SUM(E84+E87)</f>
        <v>43969.9</v>
      </c>
      <c r="F83" s="90">
        <f t="shared" ref="F83:G83" si="50">SUM(F84+F87)</f>
        <v>0</v>
      </c>
      <c r="G83" s="90">
        <f t="shared" si="50"/>
        <v>0</v>
      </c>
    </row>
    <row r="84" spans="1:11" ht="48" thickBot="1" x14ac:dyDescent="0.3">
      <c r="A84" s="21" t="s">
        <v>32</v>
      </c>
      <c r="B84" s="22" t="s">
        <v>126</v>
      </c>
      <c r="C84" s="22">
        <v>200</v>
      </c>
      <c r="D84" s="122"/>
      <c r="E84" s="111">
        <f>SUM(E85)</f>
        <v>43969.9</v>
      </c>
      <c r="F84" s="111">
        <f t="shared" ref="F84:G84" si="51">SUM(F85)</f>
        <v>0</v>
      </c>
      <c r="G84" s="111">
        <f t="shared" si="51"/>
        <v>0</v>
      </c>
    </row>
    <row r="85" spans="1:11" ht="32.25" thickBot="1" x14ac:dyDescent="0.3">
      <c r="A85" s="7" t="s">
        <v>72</v>
      </c>
      <c r="B85" s="15" t="s">
        <v>126</v>
      </c>
      <c r="C85" s="15">
        <v>200</v>
      </c>
      <c r="D85" s="123" t="s">
        <v>150</v>
      </c>
      <c r="E85" s="108">
        <f>SUM(E86)</f>
        <v>43969.9</v>
      </c>
      <c r="F85" s="108">
        <f t="shared" ref="F85:G85" si="52">SUM(F86)</f>
        <v>0</v>
      </c>
      <c r="G85" s="108">
        <f t="shared" si="52"/>
        <v>0</v>
      </c>
    </row>
    <row r="86" spans="1:11" ht="32.25" thickBot="1" x14ac:dyDescent="0.3">
      <c r="A86" s="24" t="s">
        <v>12</v>
      </c>
      <c r="B86" s="12" t="s">
        <v>126</v>
      </c>
      <c r="C86" s="12">
        <v>200</v>
      </c>
      <c r="D86" s="124" t="s">
        <v>153</v>
      </c>
      <c r="E86" s="109">
        <v>43969.9</v>
      </c>
      <c r="F86" s="109">
        <v>0</v>
      </c>
      <c r="G86" s="109">
        <v>0</v>
      </c>
    </row>
    <row r="87" spans="1:11" ht="48" thickBot="1" x14ac:dyDescent="0.3">
      <c r="A87" s="21" t="s">
        <v>32</v>
      </c>
      <c r="B87" s="22" t="s">
        <v>127</v>
      </c>
      <c r="C87" s="22">
        <v>800</v>
      </c>
      <c r="D87" s="122"/>
      <c r="E87" s="111">
        <f>SUM(E88)</f>
        <v>0</v>
      </c>
      <c r="F87" s="111">
        <f t="shared" ref="F87:G87" si="53">SUM(F88)</f>
        <v>0</v>
      </c>
      <c r="G87" s="111">
        <f t="shared" si="53"/>
        <v>0</v>
      </c>
    </row>
    <row r="88" spans="1:11" ht="32.25" thickBot="1" x14ac:dyDescent="0.3">
      <c r="A88" s="7" t="s">
        <v>72</v>
      </c>
      <c r="B88" s="15" t="s">
        <v>127</v>
      </c>
      <c r="C88" s="15">
        <v>800</v>
      </c>
      <c r="D88" s="123" t="s">
        <v>150</v>
      </c>
      <c r="E88" s="108">
        <f>SUM(E89)</f>
        <v>0</v>
      </c>
      <c r="F88" s="108">
        <f t="shared" ref="F88:G88" si="54">SUM(F89)</f>
        <v>0</v>
      </c>
      <c r="G88" s="108">
        <f t="shared" si="54"/>
        <v>0</v>
      </c>
    </row>
    <row r="89" spans="1:11" ht="32.25" thickBot="1" x14ac:dyDescent="0.3">
      <c r="A89" s="24" t="s">
        <v>12</v>
      </c>
      <c r="B89" s="12" t="s">
        <v>127</v>
      </c>
      <c r="C89" s="12">
        <v>800</v>
      </c>
      <c r="D89" s="124" t="s">
        <v>153</v>
      </c>
      <c r="E89" s="109">
        <v>0</v>
      </c>
      <c r="F89" s="109">
        <v>0</v>
      </c>
      <c r="G89" s="109">
        <v>0</v>
      </c>
      <c r="I89" s="72" t="e">
        <f>SUM(#REF!+E9+E13+E21+E25+E32+E39+E43+E50+E57+E64+#REF!+#REF!+E68+E72+E83)</f>
        <v>#REF!</v>
      </c>
      <c r="J89" s="72" t="e">
        <f>SUM(#REF!+F9+F13+F21+F25+F32+F39+F43+F50+F57+F64+#REF!+#REF!+F68+F72+F83)</f>
        <v>#REF!</v>
      </c>
      <c r="K89" s="72" t="e">
        <f>SUM(#REF!+G9+G13+G21+G25+G32+G39+G43+G50+G57+G64+#REF!+#REF!+G68+G72+G83)</f>
        <v>#REF!</v>
      </c>
    </row>
    <row r="90" spans="1:11" ht="95.25" thickBot="1" x14ac:dyDescent="0.3">
      <c r="A90" s="56" t="s">
        <v>89</v>
      </c>
      <c r="B90" s="18" t="s">
        <v>59</v>
      </c>
      <c r="C90" s="18"/>
      <c r="D90" s="82"/>
      <c r="E90" s="90">
        <f>SUM(E91+E96+E100)</f>
        <v>15409.900000000001</v>
      </c>
      <c r="F90" s="90">
        <f t="shared" ref="F90:G90" si="55">SUM(F91+F96+F100)</f>
        <v>15409.900000000001</v>
      </c>
      <c r="G90" s="90">
        <f t="shared" si="55"/>
        <v>15409.900000000001</v>
      </c>
    </row>
    <row r="91" spans="1:11" ht="142.5" thickBot="1" x14ac:dyDescent="0.3">
      <c r="A91" s="21" t="s">
        <v>29</v>
      </c>
      <c r="B91" s="14" t="s">
        <v>59</v>
      </c>
      <c r="C91" s="14">
        <v>100</v>
      </c>
      <c r="D91" s="85"/>
      <c r="E91" s="95">
        <f>SUM(E92)</f>
        <v>14548.36</v>
      </c>
      <c r="F91" s="95">
        <f t="shared" ref="F91:G91" si="56">SUM(F92)</f>
        <v>14548.36</v>
      </c>
      <c r="G91" s="95">
        <f t="shared" si="56"/>
        <v>14548.36</v>
      </c>
    </row>
    <row r="92" spans="1:11" ht="32.25" thickBot="1" x14ac:dyDescent="0.3">
      <c r="A92" s="7" t="s">
        <v>60</v>
      </c>
      <c r="B92" s="15" t="s">
        <v>59</v>
      </c>
      <c r="C92" s="15">
        <v>100</v>
      </c>
      <c r="D92" s="123" t="s">
        <v>138</v>
      </c>
      <c r="E92" s="68">
        <f>SUM(E93:E95)</f>
        <v>14548.36</v>
      </c>
      <c r="F92" s="68">
        <f t="shared" ref="F92:G92" si="57">SUM(F93:F95)</f>
        <v>14548.36</v>
      </c>
      <c r="G92" s="68">
        <f t="shared" si="57"/>
        <v>14548.36</v>
      </c>
    </row>
    <row r="93" spans="1:11" ht="63.75" thickBot="1" x14ac:dyDescent="0.3">
      <c r="A93" s="24" t="s">
        <v>28</v>
      </c>
      <c r="B93" s="12" t="s">
        <v>59</v>
      </c>
      <c r="C93" s="12">
        <v>100</v>
      </c>
      <c r="D93" s="124" t="s">
        <v>139</v>
      </c>
      <c r="E93" s="109">
        <v>2399.1</v>
      </c>
      <c r="F93" s="109">
        <v>2399.1</v>
      </c>
      <c r="G93" s="109">
        <v>2399.1</v>
      </c>
    </row>
    <row r="94" spans="1:11" ht="126.75" thickBot="1" x14ac:dyDescent="0.3">
      <c r="A94" s="24" t="s">
        <v>82</v>
      </c>
      <c r="B94" s="12" t="s">
        <v>59</v>
      </c>
      <c r="C94" s="12">
        <v>100</v>
      </c>
      <c r="D94" s="124" t="s">
        <v>140</v>
      </c>
      <c r="E94" s="109">
        <v>1424.2</v>
      </c>
      <c r="F94" s="109">
        <v>1424.2</v>
      </c>
      <c r="G94" s="109">
        <v>1424.2</v>
      </c>
    </row>
    <row r="95" spans="1:11" ht="79.5" thickBot="1" x14ac:dyDescent="0.3">
      <c r="A95" s="24" t="s">
        <v>31</v>
      </c>
      <c r="B95" s="12" t="s">
        <v>59</v>
      </c>
      <c r="C95" s="12">
        <v>100</v>
      </c>
      <c r="D95" s="124" t="s">
        <v>141</v>
      </c>
      <c r="E95" s="109">
        <v>10725.06</v>
      </c>
      <c r="F95" s="109">
        <v>10725.06</v>
      </c>
      <c r="G95" s="109">
        <v>10725.06</v>
      </c>
    </row>
    <row r="96" spans="1:11" ht="48" thickBot="1" x14ac:dyDescent="0.3">
      <c r="A96" s="21" t="s">
        <v>32</v>
      </c>
      <c r="B96" s="14" t="s">
        <v>59</v>
      </c>
      <c r="C96" s="14">
        <v>200</v>
      </c>
      <c r="D96" s="85"/>
      <c r="E96" s="95">
        <f>SUM(E97)</f>
        <v>861.54000000000008</v>
      </c>
      <c r="F96" s="95">
        <f t="shared" ref="F96:G96" si="58">SUM(F97)</f>
        <v>861.54000000000008</v>
      </c>
      <c r="G96" s="95">
        <f t="shared" si="58"/>
        <v>861.54000000000008</v>
      </c>
    </row>
    <row r="97" spans="1:7" ht="32.25" thickBot="1" x14ac:dyDescent="0.3">
      <c r="A97" s="7" t="s">
        <v>60</v>
      </c>
      <c r="B97" s="15" t="s">
        <v>59</v>
      </c>
      <c r="C97" s="15">
        <v>200</v>
      </c>
      <c r="D97" s="123" t="s">
        <v>138</v>
      </c>
      <c r="E97" s="108">
        <f>SUM(E98:E99)</f>
        <v>861.54000000000008</v>
      </c>
      <c r="F97" s="108">
        <f t="shared" ref="F97:G97" si="59">SUM(F98:F99)</f>
        <v>861.54000000000008</v>
      </c>
      <c r="G97" s="108">
        <f t="shared" si="59"/>
        <v>861.54000000000008</v>
      </c>
    </row>
    <row r="98" spans="1:7" ht="126.75" thickBot="1" x14ac:dyDescent="0.3">
      <c r="A98" s="24" t="s">
        <v>82</v>
      </c>
      <c r="B98" s="12" t="s">
        <v>59</v>
      </c>
      <c r="C98" s="12">
        <v>200</v>
      </c>
      <c r="D98" s="124" t="s">
        <v>140</v>
      </c>
      <c r="E98" s="109">
        <v>127.1</v>
      </c>
      <c r="F98" s="109">
        <v>127.1</v>
      </c>
      <c r="G98" s="109">
        <v>127.1</v>
      </c>
    </row>
    <row r="99" spans="1:7" ht="79.5" thickBot="1" x14ac:dyDescent="0.3">
      <c r="A99" s="24" t="s">
        <v>31</v>
      </c>
      <c r="B99" s="12" t="s">
        <v>59</v>
      </c>
      <c r="C99" s="12">
        <v>200</v>
      </c>
      <c r="D99" s="124" t="s">
        <v>141</v>
      </c>
      <c r="E99" s="109">
        <v>734.44</v>
      </c>
      <c r="F99" s="109">
        <v>734.44</v>
      </c>
      <c r="G99" s="109">
        <v>734.44</v>
      </c>
    </row>
    <row r="100" spans="1:7" ht="32.25" thickBot="1" x14ac:dyDescent="0.3">
      <c r="A100" s="21" t="s">
        <v>33</v>
      </c>
      <c r="B100" s="14" t="s">
        <v>59</v>
      </c>
      <c r="C100" s="14">
        <v>800</v>
      </c>
      <c r="D100" s="85"/>
      <c r="E100" s="95">
        <f>SUM(E101)</f>
        <v>0</v>
      </c>
      <c r="F100" s="95">
        <f t="shared" ref="F100:G100" si="60">SUM(F101)</f>
        <v>0</v>
      </c>
      <c r="G100" s="95">
        <f t="shared" si="60"/>
        <v>0</v>
      </c>
    </row>
    <row r="101" spans="1:7" ht="32.25" thickBot="1" x14ac:dyDescent="0.3">
      <c r="A101" s="7" t="s">
        <v>60</v>
      </c>
      <c r="B101" s="15" t="s">
        <v>59</v>
      </c>
      <c r="C101" s="15">
        <v>800</v>
      </c>
      <c r="D101" s="123" t="s">
        <v>138</v>
      </c>
      <c r="E101" s="108">
        <f>SUM(E102)</f>
        <v>0</v>
      </c>
      <c r="F101" s="108">
        <f t="shared" ref="F101:G101" si="61">SUM(F102)</f>
        <v>0</v>
      </c>
      <c r="G101" s="108">
        <f t="shared" si="61"/>
        <v>0</v>
      </c>
    </row>
    <row r="102" spans="1:7" ht="126.75" thickBot="1" x14ac:dyDescent="0.3">
      <c r="A102" s="24" t="s">
        <v>82</v>
      </c>
      <c r="B102" s="12" t="s">
        <v>59</v>
      </c>
      <c r="C102" s="12">
        <v>800</v>
      </c>
      <c r="D102" s="124" t="s">
        <v>140</v>
      </c>
      <c r="E102" s="109">
        <v>0</v>
      </c>
      <c r="F102" s="109">
        <v>0</v>
      </c>
      <c r="G102" s="109">
        <v>0</v>
      </c>
    </row>
    <row r="103" spans="1:7" ht="63.75" thickBot="1" x14ac:dyDescent="0.3">
      <c r="A103" s="56" t="s">
        <v>91</v>
      </c>
      <c r="B103" s="18" t="s">
        <v>61</v>
      </c>
      <c r="C103" s="18"/>
      <c r="D103" s="82"/>
      <c r="E103" s="90">
        <f>SUM(E104+E109+E132+E139+E148)</f>
        <v>163383.59999999998</v>
      </c>
      <c r="F103" s="90">
        <f>SUM(F104+F109+F132+F139+F148)</f>
        <v>238366.4</v>
      </c>
      <c r="G103" s="90">
        <f>SUM(G104+G109+G132+G139+G148)</f>
        <v>257309.69999999998</v>
      </c>
    </row>
    <row r="104" spans="1:7" ht="142.5" thickBot="1" x14ac:dyDescent="0.3">
      <c r="A104" s="60" t="s">
        <v>29</v>
      </c>
      <c r="B104" s="61" t="s">
        <v>61</v>
      </c>
      <c r="C104" s="61">
        <v>100</v>
      </c>
      <c r="D104" s="128"/>
      <c r="E104" s="114">
        <f>SUM(E105+E107)</f>
        <v>28788.2</v>
      </c>
      <c r="F104" s="114">
        <f t="shared" ref="F104:G104" si="62">SUM(F105+F107)</f>
        <v>29214.2</v>
      </c>
      <c r="G104" s="114">
        <f t="shared" si="62"/>
        <v>29214.2</v>
      </c>
    </row>
    <row r="105" spans="1:7" ht="32.25" thickBot="1" x14ac:dyDescent="0.3">
      <c r="A105" s="7" t="s">
        <v>60</v>
      </c>
      <c r="B105" s="15" t="s">
        <v>128</v>
      </c>
      <c r="C105" s="15">
        <v>100</v>
      </c>
      <c r="D105" s="123" t="s">
        <v>138</v>
      </c>
      <c r="E105" s="115">
        <f>SUM(E106)</f>
        <v>19221.5</v>
      </c>
      <c r="F105" s="115">
        <f t="shared" ref="F105:G105" si="63">SUM(F106)</f>
        <v>19221.5</v>
      </c>
      <c r="G105" s="115">
        <f t="shared" si="63"/>
        <v>19221.5</v>
      </c>
    </row>
    <row r="106" spans="1:7" ht="32.25" thickBot="1" x14ac:dyDescent="0.3">
      <c r="A106" s="24" t="s">
        <v>129</v>
      </c>
      <c r="B106" s="1" t="s">
        <v>61</v>
      </c>
      <c r="C106" s="1">
        <v>100</v>
      </c>
      <c r="D106" s="86" t="s">
        <v>145</v>
      </c>
      <c r="E106" s="69">
        <v>19221.5</v>
      </c>
      <c r="F106" s="69">
        <v>19221.5</v>
      </c>
      <c r="G106" s="69">
        <v>19221.5</v>
      </c>
    </row>
    <row r="107" spans="1:7" ht="32.25" thickBot="1" x14ac:dyDescent="0.3">
      <c r="A107" s="7" t="s">
        <v>62</v>
      </c>
      <c r="B107" s="3" t="s">
        <v>61</v>
      </c>
      <c r="C107" s="3">
        <v>100</v>
      </c>
      <c r="D107" s="89" t="s">
        <v>161</v>
      </c>
      <c r="E107" s="116">
        <f>SUM(E108)</f>
        <v>9566.7000000000007</v>
      </c>
      <c r="F107" s="116">
        <f t="shared" ref="F107:G107" si="64">SUM(F108)</f>
        <v>9992.7000000000007</v>
      </c>
      <c r="G107" s="116">
        <f t="shared" si="64"/>
        <v>9992.7000000000007</v>
      </c>
    </row>
    <row r="108" spans="1:7" ht="16.5" thickBot="1" x14ac:dyDescent="0.3">
      <c r="A108" s="24" t="s">
        <v>20</v>
      </c>
      <c r="B108" s="12" t="s">
        <v>61</v>
      </c>
      <c r="C108" s="12">
        <v>100</v>
      </c>
      <c r="D108" s="124" t="s">
        <v>162</v>
      </c>
      <c r="E108" s="109">
        <v>9566.7000000000007</v>
      </c>
      <c r="F108" s="109">
        <v>9992.7000000000007</v>
      </c>
      <c r="G108" s="109">
        <v>9992.7000000000007</v>
      </c>
    </row>
    <row r="109" spans="1:7" ht="48" thickBot="1" x14ac:dyDescent="0.3">
      <c r="A109" s="60" t="s">
        <v>32</v>
      </c>
      <c r="B109" s="61" t="s">
        <v>61</v>
      </c>
      <c r="C109" s="61">
        <v>200</v>
      </c>
      <c r="D109" s="128"/>
      <c r="E109" s="114">
        <f>SUM(E110+E112+E116+E120+E124+E126+E128+E130)</f>
        <v>15207.1</v>
      </c>
      <c r="F109" s="114">
        <f>SUM(F110+F112+F116+F120+F124+F126+F128+F130)</f>
        <v>81524.2</v>
      </c>
      <c r="G109" s="114">
        <f>SUM(G110+G112+G116+G120+G124+G126+G128+G130)</f>
        <v>92709.299999999988</v>
      </c>
    </row>
    <row r="110" spans="1:7" ht="32.25" thickBot="1" x14ac:dyDescent="0.3">
      <c r="A110" s="7" t="s">
        <v>130</v>
      </c>
      <c r="B110" s="3" t="s">
        <v>61</v>
      </c>
      <c r="C110" s="3">
        <v>200</v>
      </c>
      <c r="D110" s="89" t="s">
        <v>138</v>
      </c>
      <c r="E110" s="116">
        <f>SUM(E111)</f>
        <v>4795</v>
      </c>
      <c r="F110" s="116">
        <f t="shared" ref="F110:G110" si="65">SUM(F111)</f>
        <v>3545</v>
      </c>
      <c r="G110" s="116">
        <f t="shared" si="65"/>
        <v>4035</v>
      </c>
    </row>
    <row r="111" spans="1:7" ht="32.25" thickBot="1" x14ac:dyDescent="0.3">
      <c r="A111" s="24" t="s">
        <v>129</v>
      </c>
      <c r="B111" s="1" t="s">
        <v>61</v>
      </c>
      <c r="C111" s="1">
        <v>200</v>
      </c>
      <c r="D111" s="86" t="s">
        <v>145</v>
      </c>
      <c r="E111" s="69">
        <v>4795</v>
      </c>
      <c r="F111" s="69">
        <v>3545</v>
      </c>
      <c r="G111" s="69">
        <v>4035</v>
      </c>
    </row>
    <row r="112" spans="1:7" ht="63.75" thickBot="1" x14ac:dyDescent="0.3">
      <c r="A112" s="7" t="s">
        <v>55</v>
      </c>
      <c r="B112" s="15" t="s">
        <v>61</v>
      </c>
      <c r="C112" s="15">
        <v>200</v>
      </c>
      <c r="D112" s="123" t="s">
        <v>146</v>
      </c>
      <c r="E112" s="115">
        <f>SUM(E113:E115)</f>
        <v>0</v>
      </c>
      <c r="F112" s="115">
        <f t="shared" ref="F112:G112" si="66">SUM(F113:F115)</f>
        <v>2780.7</v>
      </c>
      <c r="G112" s="115">
        <f t="shared" si="66"/>
        <v>3770.7</v>
      </c>
    </row>
    <row r="113" spans="1:9" ht="16.5" thickBot="1" x14ac:dyDescent="0.3">
      <c r="A113" s="24" t="s">
        <v>83</v>
      </c>
      <c r="B113" s="12" t="s">
        <v>61</v>
      </c>
      <c r="C113" s="12">
        <v>200</v>
      </c>
      <c r="D113" s="124" t="s">
        <v>147</v>
      </c>
      <c r="E113" s="109">
        <v>0</v>
      </c>
      <c r="F113" s="109">
        <v>2580</v>
      </c>
      <c r="G113" s="109">
        <v>2580</v>
      </c>
    </row>
    <row r="114" spans="1:9" ht="79.5" thickBot="1" x14ac:dyDescent="0.3">
      <c r="A114" s="24" t="s">
        <v>84</v>
      </c>
      <c r="B114" s="12" t="s">
        <v>61</v>
      </c>
      <c r="C114" s="12">
        <v>200</v>
      </c>
      <c r="D114" s="124" t="s">
        <v>148</v>
      </c>
      <c r="E114" s="109">
        <v>0</v>
      </c>
      <c r="F114" s="109">
        <v>200.7</v>
      </c>
      <c r="G114" s="109">
        <v>200.7</v>
      </c>
    </row>
    <row r="115" spans="1:9" ht="32.25" thickBot="1" x14ac:dyDescent="0.3">
      <c r="A115" s="73" t="s">
        <v>164</v>
      </c>
      <c r="B115" s="12" t="s">
        <v>61</v>
      </c>
      <c r="C115" s="12">
        <v>200</v>
      </c>
      <c r="D115" s="124" t="s">
        <v>149</v>
      </c>
      <c r="E115" s="109">
        <v>0</v>
      </c>
      <c r="F115" s="109">
        <v>0</v>
      </c>
      <c r="G115" s="109">
        <v>990</v>
      </c>
    </row>
    <row r="116" spans="1:9" ht="32.25" thickBot="1" x14ac:dyDescent="0.3">
      <c r="A116" s="7" t="s">
        <v>72</v>
      </c>
      <c r="B116" s="15" t="s">
        <v>61</v>
      </c>
      <c r="C116" s="15">
        <v>200</v>
      </c>
      <c r="D116" s="123" t="s">
        <v>150</v>
      </c>
      <c r="E116" s="115">
        <f>SUM(E117:E119)</f>
        <v>2200</v>
      </c>
      <c r="F116" s="115">
        <f t="shared" ref="F116:G116" si="67">SUM(F117:F119)</f>
        <v>64844.1</v>
      </c>
      <c r="G116" s="115">
        <f t="shared" si="67"/>
        <v>75549.2</v>
      </c>
    </row>
    <row r="117" spans="1:9" ht="32.25" thickBot="1" x14ac:dyDescent="0.3">
      <c r="A117" s="24" t="s">
        <v>85</v>
      </c>
      <c r="B117" s="12" t="s">
        <v>61</v>
      </c>
      <c r="C117" s="12">
        <v>200</v>
      </c>
      <c r="D117" s="124" t="s">
        <v>151</v>
      </c>
      <c r="E117" s="109">
        <v>1200</v>
      </c>
      <c r="F117" s="109">
        <v>1200</v>
      </c>
      <c r="G117" s="109">
        <v>1200</v>
      </c>
      <c r="H117" s="144">
        <v>0</v>
      </c>
      <c r="I117" s="144">
        <v>0</v>
      </c>
    </row>
    <row r="118" spans="1:9" ht="32.25" thickBot="1" x14ac:dyDescent="0.3">
      <c r="A118" s="24" t="s">
        <v>12</v>
      </c>
      <c r="B118" s="12" t="s">
        <v>61</v>
      </c>
      <c r="C118" s="12">
        <v>200</v>
      </c>
      <c r="D118" s="124" t="s">
        <v>153</v>
      </c>
      <c r="E118" s="109">
        <v>0</v>
      </c>
      <c r="F118" s="109">
        <v>62644.1</v>
      </c>
      <c r="G118" s="109">
        <v>73349.2</v>
      </c>
    </row>
    <row r="119" spans="1:9" ht="32.25" thickBot="1" x14ac:dyDescent="0.3">
      <c r="A119" s="24" t="s">
        <v>13</v>
      </c>
      <c r="B119" s="12" t="s">
        <v>61</v>
      </c>
      <c r="C119" s="12">
        <v>200</v>
      </c>
      <c r="D119" s="124" t="s">
        <v>154</v>
      </c>
      <c r="E119" s="109">
        <v>1000</v>
      </c>
      <c r="F119" s="109">
        <v>1000</v>
      </c>
      <c r="G119" s="109">
        <v>1000</v>
      </c>
    </row>
    <row r="120" spans="1:9" ht="48" thickBot="1" x14ac:dyDescent="0.3">
      <c r="A120" s="7" t="s">
        <v>47</v>
      </c>
      <c r="B120" s="15" t="s">
        <v>61</v>
      </c>
      <c r="C120" s="15">
        <v>200</v>
      </c>
      <c r="D120" s="123" t="s">
        <v>155</v>
      </c>
      <c r="E120" s="115">
        <f>SUM(E121:E123)</f>
        <v>2559.1</v>
      </c>
      <c r="F120" s="115">
        <f t="shared" ref="F120:G120" si="68">SUM(F121:F123)</f>
        <v>7563</v>
      </c>
      <c r="G120" s="115">
        <f t="shared" si="68"/>
        <v>7163</v>
      </c>
    </row>
    <row r="121" spans="1:9" ht="16.5" thickBot="1" x14ac:dyDescent="0.3">
      <c r="A121" s="24" t="s">
        <v>87</v>
      </c>
      <c r="B121" s="12" t="s">
        <v>61</v>
      </c>
      <c r="C121" s="12">
        <v>200</v>
      </c>
      <c r="D121" s="124" t="s">
        <v>156</v>
      </c>
      <c r="E121" s="109">
        <v>110</v>
      </c>
      <c r="F121" s="109">
        <v>2760</v>
      </c>
      <c r="G121" s="109">
        <v>2360</v>
      </c>
    </row>
    <row r="122" spans="1:9" ht="16.5" thickBot="1" x14ac:dyDescent="0.3">
      <c r="A122" s="24" t="s">
        <v>15</v>
      </c>
      <c r="B122" s="12" t="s">
        <v>61</v>
      </c>
      <c r="C122" s="12">
        <v>200</v>
      </c>
      <c r="D122" s="124" t="s">
        <v>157</v>
      </c>
      <c r="E122" s="109">
        <v>0</v>
      </c>
      <c r="F122" s="109">
        <v>4003</v>
      </c>
      <c r="G122" s="109">
        <v>4003</v>
      </c>
    </row>
    <row r="123" spans="1:9" ht="16.5" thickBot="1" x14ac:dyDescent="0.3">
      <c r="A123" s="24" t="s">
        <v>16</v>
      </c>
      <c r="B123" s="12" t="s">
        <v>61</v>
      </c>
      <c r="C123" s="12">
        <v>200</v>
      </c>
      <c r="D123" s="124" t="s">
        <v>158</v>
      </c>
      <c r="E123" s="109">
        <v>2449.1</v>
      </c>
      <c r="F123" s="109">
        <v>800</v>
      </c>
      <c r="G123" s="109">
        <v>800</v>
      </c>
    </row>
    <row r="124" spans="1:9" ht="16.5" thickBot="1" x14ac:dyDescent="0.3">
      <c r="A124" s="7" t="s">
        <v>17</v>
      </c>
      <c r="B124" s="15" t="s">
        <v>61</v>
      </c>
      <c r="C124" s="15">
        <v>200</v>
      </c>
      <c r="D124" s="123" t="s">
        <v>159</v>
      </c>
      <c r="E124" s="115">
        <f>SUM(E125)</f>
        <v>0</v>
      </c>
      <c r="F124" s="115">
        <f t="shared" ref="F124:G124" si="69">SUM(F125)</f>
        <v>600</v>
      </c>
      <c r="G124" s="115">
        <f t="shared" si="69"/>
        <v>0</v>
      </c>
    </row>
    <row r="125" spans="1:9" ht="16.5" thickBot="1" x14ac:dyDescent="0.3">
      <c r="A125" s="24" t="s">
        <v>18</v>
      </c>
      <c r="B125" s="12" t="s">
        <v>61</v>
      </c>
      <c r="C125" s="12">
        <v>200</v>
      </c>
      <c r="D125" s="124" t="s">
        <v>160</v>
      </c>
      <c r="E125" s="109">
        <v>0</v>
      </c>
      <c r="F125" s="109">
        <v>600</v>
      </c>
      <c r="G125" s="109">
        <v>0</v>
      </c>
    </row>
    <row r="126" spans="1:9" ht="32.25" thickBot="1" x14ac:dyDescent="0.3">
      <c r="A126" s="7" t="s">
        <v>62</v>
      </c>
      <c r="B126" s="15" t="s">
        <v>61</v>
      </c>
      <c r="C126" s="15">
        <v>200</v>
      </c>
      <c r="D126" s="123" t="s">
        <v>161</v>
      </c>
      <c r="E126" s="115">
        <f>SUM(E127)</f>
        <v>5153</v>
      </c>
      <c r="F126" s="115">
        <f t="shared" ref="F126:G126" si="70">SUM(F127)</f>
        <v>1041.4000000000001</v>
      </c>
      <c r="G126" s="115">
        <f t="shared" si="70"/>
        <v>1041.4000000000001</v>
      </c>
    </row>
    <row r="127" spans="1:9" ht="16.5" thickBot="1" x14ac:dyDescent="0.3">
      <c r="A127" s="24" t="s">
        <v>20</v>
      </c>
      <c r="B127" s="12" t="s">
        <v>61</v>
      </c>
      <c r="C127" s="12">
        <v>200</v>
      </c>
      <c r="D127" s="124" t="s">
        <v>162</v>
      </c>
      <c r="E127" s="109">
        <v>5153</v>
      </c>
      <c r="F127" s="109">
        <v>1041.4000000000001</v>
      </c>
      <c r="G127" s="109">
        <v>1041.4000000000001</v>
      </c>
    </row>
    <row r="128" spans="1:9" ht="16.5" thickBot="1" x14ac:dyDescent="0.3">
      <c r="A128" s="7" t="s">
        <v>21</v>
      </c>
      <c r="B128" s="15" t="s">
        <v>61</v>
      </c>
      <c r="C128" s="15">
        <v>200</v>
      </c>
      <c r="D128" s="123">
        <v>1100</v>
      </c>
      <c r="E128" s="115">
        <f>SUM(E129)</f>
        <v>0</v>
      </c>
      <c r="F128" s="115">
        <f t="shared" ref="F128:G128" si="71">SUM(F129)</f>
        <v>650</v>
      </c>
      <c r="G128" s="115">
        <f t="shared" si="71"/>
        <v>650</v>
      </c>
    </row>
    <row r="129" spans="1:7" ht="32.25" thickBot="1" x14ac:dyDescent="0.3">
      <c r="A129" s="24" t="s">
        <v>22</v>
      </c>
      <c r="B129" s="12" t="s">
        <v>61</v>
      </c>
      <c r="C129" s="12">
        <v>200</v>
      </c>
      <c r="D129" s="124">
        <v>1105</v>
      </c>
      <c r="E129" s="109">
        <v>0</v>
      </c>
      <c r="F129" s="109">
        <v>650</v>
      </c>
      <c r="G129" s="109">
        <v>650</v>
      </c>
    </row>
    <row r="130" spans="1:7" ht="32.25" thickBot="1" x14ac:dyDescent="0.3">
      <c r="A130" s="7" t="s">
        <v>63</v>
      </c>
      <c r="B130" s="15" t="s">
        <v>61</v>
      </c>
      <c r="C130" s="15">
        <v>200</v>
      </c>
      <c r="D130" s="123">
        <v>1200</v>
      </c>
      <c r="E130" s="115">
        <f>SUM(E131)</f>
        <v>500</v>
      </c>
      <c r="F130" s="115">
        <f t="shared" ref="F130:G130" si="72">SUM(F131)</f>
        <v>500</v>
      </c>
      <c r="G130" s="115">
        <f t="shared" si="72"/>
        <v>500</v>
      </c>
    </row>
    <row r="131" spans="1:7" ht="32.25" thickBot="1" x14ac:dyDescent="0.3">
      <c r="A131" s="24" t="s">
        <v>24</v>
      </c>
      <c r="B131" s="12" t="s">
        <v>61</v>
      </c>
      <c r="C131" s="12">
        <v>200</v>
      </c>
      <c r="D131" s="124">
        <v>1204</v>
      </c>
      <c r="E131" s="109">
        <v>500</v>
      </c>
      <c r="F131" s="109">
        <v>500</v>
      </c>
      <c r="G131" s="109">
        <v>500</v>
      </c>
    </row>
    <row r="132" spans="1:7" ht="32.25" thickBot="1" x14ac:dyDescent="0.3">
      <c r="A132" s="60" t="s">
        <v>35</v>
      </c>
      <c r="B132" s="61" t="s">
        <v>61</v>
      </c>
      <c r="C132" s="61">
        <v>500</v>
      </c>
      <c r="D132" s="128"/>
      <c r="E132" s="114">
        <f>SUM(E133+E135+E137)</f>
        <v>815.2</v>
      </c>
      <c r="F132" s="114">
        <f t="shared" ref="F132:G132" si="73">SUM(F133+F135+F137)</f>
        <v>815.2</v>
      </c>
      <c r="G132" s="114">
        <f t="shared" si="73"/>
        <v>275.3</v>
      </c>
    </row>
    <row r="133" spans="1:7" ht="32.25" thickBot="1" x14ac:dyDescent="0.3">
      <c r="A133" s="7" t="s">
        <v>60</v>
      </c>
      <c r="B133" s="15" t="s">
        <v>61</v>
      </c>
      <c r="C133" s="15">
        <v>500</v>
      </c>
      <c r="D133" s="123" t="s">
        <v>138</v>
      </c>
      <c r="E133" s="116">
        <f>SUM(E134)</f>
        <v>611.9</v>
      </c>
      <c r="F133" s="116">
        <f t="shared" ref="F133:G133" si="74">SUM(F134)</f>
        <v>611.9</v>
      </c>
      <c r="G133" s="116">
        <f t="shared" si="74"/>
        <v>72</v>
      </c>
    </row>
    <row r="134" spans="1:7" ht="79.5" thickBot="1" x14ac:dyDescent="0.3">
      <c r="A134" s="24" t="s">
        <v>34</v>
      </c>
      <c r="B134" s="12" t="s">
        <v>61</v>
      </c>
      <c r="C134" s="12">
        <v>500</v>
      </c>
      <c r="D134" s="124" t="s">
        <v>142</v>
      </c>
      <c r="E134" s="109">
        <v>611.9</v>
      </c>
      <c r="F134" s="109">
        <v>611.9</v>
      </c>
      <c r="G134" s="109">
        <v>72</v>
      </c>
    </row>
    <row r="135" spans="1:7" ht="63.75" thickBot="1" x14ac:dyDescent="0.3">
      <c r="A135" s="7" t="s">
        <v>55</v>
      </c>
      <c r="B135" s="15" t="s">
        <v>61</v>
      </c>
      <c r="C135" s="15">
        <v>500</v>
      </c>
      <c r="D135" s="123" t="s">
        <v>146</v>
      </c>
      <c r="E135" s="115">
        <f>SUM(E136)</f>
        <v>203.3</v>
      </c>
      <c r="F135" s="115">
        <f t="shared" ref="F135:G135" si="75">SUM(F136)</f>
        <v>203.3</v>
      </c>
      <c r="G135" s="115">
        <f t="shared" si="75"/>
        <v>203.3</v>
      </c>
    </row>
    <row r="136" spans="1:7" ht="79.5" thickBot="1" x14ac:dyDescent="0.3">
      <c r="A136" s="24" t="s">
        <v>37</v>
      </c>
      <c r="B136" s="12" t="s">
        <v>61</v>
      </c>
      <c r="C136" s="12">
        <v>500</v>
      </c>
      <c r="D136" s="124" t="s">
        <v>148</v>
      </c>
      <c r="E136" s="109">
        <v>203.3</v>
      </c>
      <c r="F136" s="109">
        <v>203.3</v>
      </c>
      <c r="G136" s="109">
        <v>203.3</v>
      </c>
    </row>
    <row r="137" spans="1:7" ht="16.5" thickBot="1" x14ac:dyDescent="0.3">
      <c r="A137" s="7" t="s">
        <v>11</v>
      </c>
      <c r="B137" s="15" t="s">
        <v>131</v>
      </c>
      <c r="C137" s="15">
        <v>500</v>
      </c>
      <c r="D137" s="123" t="s">
        <v>150</v>
      </c>
      <c r="E137" s="115">
        <f>SUM(E138)</f>
        <v>0</v>
      </c>
      <c r="F137" s="115">
        <f t="shared" ref="F137:G137" si="76">SUM(F138)</f>
        <v>0</v>
      </c>
      <c r="G137" s="115">
        <f t="shared" si="76"/>
        <v>0</v>
      </c>
    </row>
    <row r="138" spans="1:7" ht="32.25" thickBot="1" x14ac:dyDescent="0.3">
      <c r="A138" s="24" t="s">
        <v>12</v>
      </c>
      <c r="B138" s="12" t="s">
        <v>61</v>
      </c>
      <c r="C138" s="12">
        <v>500</v>
      </c>
      <c r="D138" s="124" t="s">
        <v>153</v>
      </c>
      <c r="E138" s="109"/>
      <c r="F138" s="109"/>
      <c r="G138" s="109"/>
    </row>
    <row r="139" spans="1:7" ht="79.5" thickBot="1" x14ac:dyDescent="0.3">
      <c r="A139" s="60" t="s">
        <v>108</v>
      </c>
      <c r="B139" s="62" t="s">
        <v>61</v>
      </c>
      <c r="C139" s="62">
        <v>600</v>
      </c>
      <c r="D139" s="129"/>
      <c r="E139" s="117">
        <f>SUM(E142+E144+E146+E140)</f>
        <v>106129.29999999999</v>
      </c>
      <c r="F139" s="117">
        <f t="shared" ref="F139:G139" si="77">SUM(F142+F144+F146+F140)</f>
        <v>105459.9</v>
      </c>
      <c r="G139" s="117">
        <f t="shared" si="77"/>
        <v>105309.9</v>
      </c>
    </row>
    <row r="140" spans="1:7" ht="16.5" thickBot="1" x14ac:dyDescent="0.3">
      <c r="A140" s="7" t="s">
        <v>11</v>
      </c>
      <c r="B140" s="15" t="s">
        <v>61</v>
      </c>
      <c r="C140" s="15">
        <v>600</v>
      </c>
      <c r="D140" s="151" t="s">
        <v>150</v>
      </c>
      <c r="E140" s="152">
        <f>SUM(E141)</f>
        <v>82.4</v>
      </c>
      <c r="F140" s="152">
        <f t="shared" ref="F140:G140" si="78">SUM(F141)</f>
        <v>82.4</v>
      </c>
      <c r="G140" s="152">
        <f t="shared" si="78"/>
        <v>82.4</v>
      </c>
    </row>
    <row r="141" spans="1:7" ht="16.5" thickBot="1" x14ac:dyDescent="0.3">
      <c r="A141" s="150" t="s">
        <v>86</v>
      </c>
      <c r="B141" s="12" t="s">
        <v>61</v>
      </c>
      <c r="C141" s="12">
        <v>600</v>
      </c>
      <c r="D141" s="151" t="s">
        <v>152</v>
      </c>
      <c r="E141" s="153">
        <v>82.4</v>
      </c>
      <c r="F141" s="153">
        <v>82.4</v>
      </c>
      <c r="G141" s="153">
        <v>82.4</v>
      </c>
    </row>
    <row r="142" spans="1:7" ht="48" thickBot="1" x14ac:dyDescent="0.3">
      <c r="A142" s="7" t="s">
        <v>47</v>
      </c>
      <c r="B142" s="15" t="s">
        <v>61</v>
      </c>
      <c r="C142" s="15">
        <v>600</v>
      </c>
      <c r="D142" s="123" t="s">
        <v>155</v>
      </c>
      <c r="E142" s="115">
        <f>SUM(E143)</f>
        <v>86473.9</v>
      </c>
      <c r="F142" s="115">
        <f>SUM(F143)</f>
        <v>85925.9</v>
      </c>
      <c r="G142" s="115">
        <f t="shared" ref="G142" si="79">SUM(G143)</f>
        <v>85925.9</v>
      </c>
    </row>
    <row r="143" spans="1:7" ht="16.5" thickBot="1" x14ac:dyDescent="0.3">
      <c r="A143" s="24" t="s">
        <v>16</v>
      </c>
      <c r="B143" s="12" t="s">
        <v>61</v>
      </c>
      <c r="C143" s="12">
        <v>600</v>
      </c>
      <c r="D143" s="124" t="s">
        <v>158</v>
      </c>
      <c r="E143" s="109">
        <v>86473.9</v>
      </c>
      <c r="F143" s="109">
        <v>85925.9</v>
      </c>
      <c r="G143" s="109">
        <v>85925.9</v>
      </c>
    </row>
    <row r="144" spans="1:7" ht="16.5" thickBot="1" x14ac:dyDescent="0.3">
      <c r="A144" s="7" t="s">
        <v>17</v>
      </c>
      <c r="B144" s="15" t="s">
        <v>61</v>
      </c>
      <c r="C144" s="15">
        <v>600</v>
      </c>
      <c r="D144" s="123" t="s">
        <v>159</v>
      </c>
      <c r="E144" s="115">
        <f>SUM(E145)</f>
        <v>0</v>
      </c>
      <c r="F144" s="115">
        <f t="shared" ref="F144:G144" si="80">SUM(F145)</f>
        <v>150</v>
      </c>
      <c r="G144" s="115">
        <f t="shared" si="80"/>
        <v>0</v>
      </c>
    </row>
    <row r="145" spans="1:8" ht="16.5" thickBot="1" x14ac:dyDescent="0.3">
      <c r="A145" s="24" t="s">
        <v>18</v>
      </c>
      <c r="B145" s="12" t="s">
        <v>61</v>
      </c>
      <c r="C145" s="12">
        <v>600</v>
      </c>
      <c r="D145" s="124" t="s">
        <v>160</v>
      </c>
      <c r="E145" s="109">
        <v>0</v>
      </c>
      <c r="F145" s="109">
        <v>150</v>
      </c>
      <c r="G145" s="109">
        <v>0</v>
      </c>
      <c r="H145" s="144">
        <v>15</v>
      </c>
    </row>
    <row r="146" spans="1:8" ht="32.25" thickBot="1" x14ac:dyDescent="0.3">
      <c r="A146" s="7" t="s">
        <v>62</v>
      </c>
      <c r="B146" s="15" t="s">
        <v>61</v>
      </c>
      <c r="C146" s="15">
        <v>600</v>
      </c>
      <c r="D146" s="123" t="s">
        <v>161</v>
      </c>
      <c r="E146" s="115">
        <f>SUM(E147)</f>
        <v>19573</v>
      </c>
      <c r="F146" s="115">
        <f t="shared" ref="F146:G146" si="81">SUM(F147)</f>
        <v>19301.599999999999</v>
      </c>
      <c r="G146" s="115">
        <f t="shared" si="81"/>
        <v>19301.599999999999</v>
      </c>
    </row>
    <row r="147" spans="1:8" ht="16.5" thickBot="1" x14ac:dyDescent="0.3">
      <c r="A147" s="24" t="s">
        <v>20</v>
      </c>
      <c r="B147" s="12" t="s">
        <v>61</v>
      </c>
      <c r="C147" s="12">
        <v>600</v>
      </c>
      <c r="D147" s="124" t="s">
        <v>162</v>
      </c>
      <c r="E147" s="109">
        <v>19573</v>
      </c>
      <c r="F147" s="109">
        <v>19301.599999999999</v>
      </c>
      <c r="G147" s="109">
        <v>19301.599999999999</v>
      </c>
    </row>
    <row r="148" spans="1:8" ht="32.25" thickBot="1" x14ac:dyDescent="0.3">
      <c r="A148" s="60" t="s">
        <v>33</v>
      </c>
      <c r="B148" s="61" t="s">
        <v>61</v>
      </c>
      <c r="C148" s="61">
        <v>800</v>
      </c>
      <c r="D148" s="128"/>
      <c r="E148" s="114">
        <f>SUM(E149+E153+E156+E160+E164)</f>
        <v>12443.8</v>
      </c>
      <c r="F148" s="114">
        <f t="shared" ref="F148:G148" si="82">SUM(F149+F153+F156+F160+F164)</f>
        <v>21352.899999999998</v>
      </c>
      <c r="G148" s="114">
        <f t="shared" si="82"/>
        <v>29801</v>
      </c>
    </row>
    <row r="149" spans="1:8" ht="32.25" thickBot="1" x14ac:dyDescent="0.3">
      <c r="A149" s="7" t="s">
        <v>60</v>
      </c>
      <c r="B149" s="15" t="s">
        <v>61</v>
      </c>
      <c r="C149" s="15">
        <v>800</v>
      </c>
      <c r="D149" s="123" t="s">
        <v>138</v>
      </c>
      <c r="E149" s="116">
        <f>SUM(E150:E152)</f>
        <v>12443.5</v>
      </c>
      <c r="F149" s="116">
        <f t="shared" ref="F149:G149" si="83">SUM(F150:F152)</f>
        <v>16502.599999999999</v>
      </c>
      <c r="G149" s="116">
        <f t="shared" si="83"/>
        <v>24950.7</v>
      </c>
    </row>
    <row r="150" spans="1:8" ht="32.25" thickBot="1" x14ac:dyDescent="0.3">
      <c r="A150" s="132" t="s">
        <v>136</v>
      </c>
      <c r="B150" s="12" t="s">
        <v>61</v>
      </c>
      <c r="C150" s="12">
        <v>800</v>
      </c>
      <c r="D150" s="124" t="s">
        <v>143</v>
      </c>
      <c r="E150" s="139">
        <v>3490</v>
      </c>
      <c r="F150" s="139">
        <v>0</v>
      </c>
      <c r="G150" s="139">
        <v>0</v>
      </c>
    </row>
    <row r="151" spans="1:8" ht="16.5" thickBot="1" x14ac:dyDescent="0.3">
      <c r="A151" s="24" t="s">
        <v>7</v>
      </c>
      <c r="B151" s="12" t="s">
        <v>61</v>
      </c>
      <c r="C151" s="12">
        <v>800</v>
      </c>
      <c r="D151" s="124" t="s">
        <v>144</v>
      </c>
      <c r="E151" s="109">
        <v>500</v>
      </c>
      <c r="F151" s="109">
        <v>500</v>
      </c>
      <c r="G151" s="109">
        <v>500</v>
      </c>
    </row>
    <row r="152" spans="1:8" ht="32.25" thickBot="1" x14ac:dyDescent="0.3">
      <c r="A152" s="24" t="s">
        <v>8</v>
      </c>
      <c r="B152" s="12" t="s">
        <v>61</v>
      </c>
      <c r="C152" s="12">
        <v>800</v>
      </c>
      <c r="D152" s="124" t="s">
        <v>145</v>
      </c>
      <c r="E152" s="109">
        <v>8453.5</v>
      </c>
      <c r="F152" s="109">
        <v>16002.6</v>
      </c>
      <c r="G152" s="109">
        <v>24450.7</v>
      </c>
    </row>
    <row r="153" spans="1:8" ht="63.75" thickBot="1" x14ac:dyDescent="0.3">
      <c r="A153" s="7" t="s">
        <v>55</v>
      </c>
      <c r="B153" s="15" t="s">
        <v>61</v>
      </c>
      <c r="C153" s="15">
        <v>800</v>
      </c>
      <c r="D153" s="123" t="s">
        <v>146</v>
      </c>
      <c r="E153" s="115">
        <f>SUM(E154:E155)</f>
        <v>0</v>
      </c>
      <c r="F153" s="115">
        <f t="shared" ref="F153:G153" si="84">SUM(F154:F155)</f>
        <v>0</v>
      </c>
      <c r="G153" s="115">
        <f t="shared" si="84"/>
        <v>0</v>
      </c>
    </row>
    <row r="154" spans="1:8" ht="16.5" thickBot="1" x14ac:dyDescent="0.3">
      <c r="A154" s="24" t="s">
        <v>83</v>
      </c>
      <c r="B154" s="12" t="s">
        <v>61</v>
      </c>
      <c r="C154" s="12">
        <v>800</v>
      </c>
      <c r="D154" s="124" t="s">
        <v>147</v>
      </c>
      <c r="E154" s="109">
        <v>0</v>
      </c>
      <c r="F154" s="109">
        <v>0</v>
      </c>
      <c r="G154" s="109">
        <v>0</v>
      </c>
    </row>
    <row r="155" spans="1:8" ht="79.5" thickBot="1" x14ac:dyDescent="0.3">
      <c r="A155" s="24" t="s">
        <v>84</v>
      </c>
      <c r="B155" s="12" t="s">
        <v>61</v>
      </c>
      <c r="C155" s="12">
        <v>800</v>
      </c>
      <c r="D155" s="124" t="s">
        <v>148</v>
      </c>
      <c r="E155" s="109">
        <v>0</v>
      </c>
      <c r="F155" s="109">
        <v>0</v>
      </c>
      <c r="G155" s="109">
        <v>0</v>
      </c>
    </row>
    <row r="156" spans="1:8" ht="32.25" thickBot="1" x14ac:dyDescent="0.3">
      <c r="A156" s="7" t="s">
        <v>72</v>
      </c>
      <c r="B156" s="15" t="s">
        <v>61</v>
      </c>
      <c r="C156" s="15">
        <v>800</v>
      </c>
      <c r="D156" s="123" t="s">
        <v>150</v>
      </c>
      <c r="E156" s="115">
        <f>SUM(E157:E159)</f>
        <v>0</v>
      </c>
      <c r="F156" s="115">
        <f t="shared" ref="F156:G156" si="85">SUM(F157:F159)</f>
        <v>0</v>
      </c>
      <c r="G156" s="115">
        <f t="shared" si="85"/>
        <v>0</v>
      </c>
    </row>
    <row r="157" spans="1:8" ht="32.25" thickBot="1" x14ac:dyDescent="0.3">
      <c r="A157" s="24" t="s">
        <v>85</v>
      </c>
      <c r="B157" s="12" t="s">
        <v>61</v>
      </c>
      <c r="C157" s="12">
        <v>800</v>
      </c>
      <c r="D157" s="124" t="s">
        <v>151</v>
      </c>
      <c r="E157" s="109">
        <v>0</v>
      </c>
      <c r="F157" s="109">
        <v>0</v>
      </c>
      <c r="G157" s="109">
        <v>0</v>
      </c>
    </row>
    <row r="158" spans="1:8" ht="32.25" thickBot="1" x14ac:dyDescent="0.3">
      <c r="A158" s="24" t="s">
        <v>12</v>
      </c>
      <c r="B158" s="12" t="s">
        <v>61</v>
      </c>
      <c r="C158" s="12">
        <v>800</v>
      </c>
      <c r="D158" s="124" t="s">
        <v>153</v>
      </c>
      <c r="E158" s="109">
        <v>0</v>
      </c>
      <c r="F158" s="109">
        <v>0</v>
      </c>
      <c r="G158" s="109">
        <v>0</v>
      </c>
    </row>
    <row r="159" spans="1:8" ht="16.5" thickBot="1" x14ac:dyDescent="0.3">
      <c r="A159" s="24" t="s">
        <v>86</v>
      </c>
      <c r="B159" s="12" t="s">
        <v>61</v>
      </c>
      <c r="C159" s="12">
        <v>800</v>
      </c>
      <c r="D159" s="124" t="s">
        <v>152</v>
      </c>
      <c r="E159" s="109">
        <v>0</v>
      </c>
      <c r="F159" s="109">
        <v>0</v>
      </c>
      <c r="G159" s="109">
        <v>0</v>
      </c>
    </row>
    <row r="160" spans="1:8" ht="48" thickBot="1" x14ac:dyDescent="0.3">
      <c r="A160" s="7" t="s">
        <v>47</v>
      </c>
      <c r="B160" s="3" t="s">
        <v>61</v>
      </c>
      <c r="C160" s="3">
        <v>800</v>
      </c>
      <c r="D160" s="89" t="s">
        <v>155</v>
      </c>
      <c r="E160" s="115">
        <f>SUM(E161:E163)</f>
        <v>0</v>
      </c>
      <c r="F160" s="115">
        <f t="shared" ref="F160:G160" si="86">SUM(F161:F163)</f>
        <v>4850</v>
      </c>
      <c r="G160" s="115">
        <f t="shared" si="86"/>
        <v>4850</v>
      </c>
    </row>
    <row r="161" spans="1:8" ht="16.5" thickBot="1" x14ac:dyDescent="0.3">
      <c r="A161" s="24" t="s">
        <v>87</v>
      </c>
      <c r="B161" s="12" t="s">
        <v>61</v>
      </c>
      <c r="C161" s="12">
        <v>800</v>
      </c>
      <c r="D161" s="124" t="s">
        <v>156</v>
      </c>
      <c r="E161" s="109">
        <v>0</v>
      </c>
      <c r="F161" s="109">
        <v>250</v>
      </c>
      <c r="G161" s="109">
        <v>250</v>
      </c>
    </row>
    <row r="162" spans="1:8" ht="16.5" thickBot="1" x14ac:dyDescent="0.3">
      <c r="A162" s="24" t="s">
        <v>15</v>
      </c>
      <c r="B162" s="12" t="s">
        <v>61</v>
      </c>
      <c r="C162" s="12">
        <v>800</v>
      </c>
      <c r="D162" s="124" t="s">
        <v>157</v>
      </c>
      <c r="E162" s="109">
        <v>0</v>
      </c>
      <c r="F162" s="109">
        <v>4600</v>
      </c>
      <c r="G162" s="109">
        <v>4600</v>
      </c>
    </row>
    <row r="163" spans="1:8" ht="16.5" thickBot="1" x14ac:dyDescent="0.3">
      <c r="A163" s="24" t="s">
        <v>16</v>
      </c>
      <c r="B163" s="12" t="s">
        <v>61</v>
      </c>
      <c r="C163" s="12">
        <v>800</v>
      </c>
      <c r="D163" s="124" t="s">
        <v>158</v>
      </c>
      <c r="E163" s="109">
        <v>0</v>
      </c>
      <c r="F163" s="109">
        <v>0</v>
      </c>
      <c r="G163" s="109">
        <v>0</v>
      </c>
    </row>
    <row r="164" spans="1:8" ht="32.25" thickBot="1" x14ac:dyDescent="0.3">
      <c r="A164" s="7" t="s">
        <v>62</v>
      </c>
      <c r="B164" s="15" t="s">
        <v>61</v>
      </c>
      <c r="C164" s="15">
        <v>800</v>
      </c>
      <c r="D164" s="123" t="s">
        <v>161</v>
      </c>
      <c r="E164" s="115">
        <f>SUM(E165)</f>
        <v>0.3</v>
      </c>
      <c r="F164" s="115">
        <f t="shared" ref="F164:G164" si="87">SUM(F165)</f>
        <v>0.3</v>
      </c>
      <c r="G164" s="115">
        <f t="shared" si="87"/>
        <v>0.3</v>
      </c>
    </row>
    <row r="165" spans="1:8" ht="16.5" thickBot="1" x14ac:dyDescent="0.3">
      <c r="A165" s="24" t="s">
        <v>20</v>
      </c>
      <c r="B165" s="12" t="s">
        <v>61</v>
      </c>
      <c r="C165" s="12">
        <v>800</v>
      </c>
      <c r="D165" s="124" t="s">
        <v>162</v>
      </c>
      <c r="E165" s="109">
        <v>0.3</v>
      </c>
      <c r="F165" s="109">
        <v>0.3</v>
      </c>
      <c r="G165" s="109">
        <v>0.3</v>
      </c>
      <c r="H165" t="s">
        <v>178</v>
      </c>
    </row>
    <row r="166" spans="1:8" ht="16.5" thickBot="1" x14ac:dyDescent="0.3">
      <c r="A166" s="7" t="s">
        <v>64</v>
      </c>
      <c r="B166" s="3"/>
      <c r="C166" s="3"/>
      <c r="D166" s="89"/>
      <c r="E166" s="68">
        <f>SUM(E9+E13+E21+E25+E32+E39+E43+E50+E57+E64+E68+E72+E83+E90+E103)</f>
        <v>409437.39999999997</v>
      </c>
      <c r="F166" s="68">
        <f t="shared" ref="F166:G166" si="88">SUM(F9+F13+F21+F25+F32+F39+F43+F50+F57+F64+F68+F72+F83+F90+F103)</f>
        <v>301963.09999999998</v>
      </c>
      <c r="G166" s="68">
        <f t="shared" si="88"/>
        <v>319943.5</v>
      </c>
    </row>
  </sheetData>
  <mergeCells count="6">
    <mergeCell ref="E6:G6"/>
    <mergeCell ref="A6:A7"/>
    <mergeCell ref="B6:B7"/>
    <mergeCell ref="C6:C7"/>
    <mergeCell ref="A2:G2"/>
    <mergeCell ref="A4:G4"/>
  </mergeCells>
  <pageMargins left="0" right="0" top="0" bottom="0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G17" sqref="G17"/>
    </sheetView>
  </sheetViews>
  <sheetFormatPr defaultRowHeight="15" x14ac:dyDescent="0.25"/>
  <cols>
    <col min="1" max="1" width="62.5703125" customWidth="1"/>
    <col min="2" max="2" width="16.7109375" customWidth="1"/>
    <col min="3" max="3" width="11.28515625" customWidth="1"/>
    <col min="4" max="4" width="10.42578125" customWidth="1"/>
    <col min="5" max="5" width="10.7109375" customWidth="1"/>
  </cols>
  <sheetData>
    <row r="1" spans="1:10" ht="15.75" x14ac:dyDescent="0.25">
      <c r="A1" s="217" t="s">
        <v>66</v>
      </c>
      <c r="B1" s="217"/>
      <c r="C1" s="217"/>
      <c r="D1" s="217"/>
      <c r="E1" s="217"/>
    </row>
    <row r="2" spans="1:10" ht="15.75" x14ac:dyDescent="0.25">
      <c r="A2" s="217" t="s">
        <v>65</v>
      </c>
      <c r="B2" s="217"/>
      <c r="C2" s="217"/>
      <c r="D2" s="217"/>
      <c r="E2" s="217"/>
    </row>
    <row r="3" spans="1:10" ht="15.75" x14ac:dyDescent="0.25">
      <c r="A3" s="217" t="s">
        <v>77</v>
      </c>
      <c r="B3" s="217"/>
      <c r="C3" s="217"/>
      <c r="D3" s="217"/>
      <c r="E3" s="217"/>
    </row>
    <row r="4" spans="1:10" ht="15.75" x14ac:dyDescent="0.25">
      <c r="A4" s="217" t="s">
        <v>189</v>
      </c>
      <c r="B4" s="217"/>
      <c r="C4" s="217"/>
      <c r="D4" s="217"/>
      <c r="E4" s="217"/>
    </row>
    <row r="5" spans="1:10" ht="15.75" x14ac:dyDescent="0.25">
      <c r="A5" s="217" t="s">
        <v>199</v>
      </c>
      <c r="B5" s="217"/>
      <c r="C5" s="217"/>
      <c r="D5" s="217"/>
      <c r="E5" s="217"/>
    </row>
    <row r="6" spans="1:10" ht="18.75" x14ac:dyDescent="0.3">
      <c r="A6" s="20"/>
    </row>
    <row r="7" spans="1:10" ht="15.75" x14ac:dyDescent="0.25">
      <c r="A7" s="218" t="s">
        <v>67</v>
      </c>
      <c r="B7" s="218"/>
      <c r="C7" s="218"/>
      <c r="D7" s="218"/>
      <c r="E7" s="218"/>
    </row>
    <row r="8" spans="1:10" ht="15.75" x14ac:dyDescent="0.25">
      <c r="A8" s="218" t="s">
        <v>200</v>
      </c>
      <c r="B8" s="218"/>
      <c r="C8" s="218"/>
      <c r="D8" s="218"/>
      <c r="E8" s="218"/>
    </row>
    <row r="9" spans="1:10" ht="16.5" thickBot="1" x14ac:dyDescent="0.3">
      <c r="A9" s="219" t="s">
        <v>25</v>
      </c>
      <c r="B9" s="219"/>
      <c r="C9" s="219"/>
      <c r="D9" s="219"/>
      <c r="E9" s="219"/>
    </row>
    <row r="10" spans="1:10" x14ac:dyDescent="0.25">
      <c r="A10" s="25"/>
      <c r="B10" s="185" t="s">
        <v>68</v>
      </c>
      <c r="C10" s="193"/>
      <c r="D10" s="194"/>
      <c r="E10" s="195"/>
      <c r="J10">
        <v>40</v>
      </c>
    </row>
    <row r="11" spans="1:10" ht="15.75" thickBot="1" x14ac:dyDescent="0.3">
      <c r="A11" s="26" t="s">
        <v>1</v>
      </c>
      <c r="B11" s="192"/>
      <c r="C11" s="196" t="s">
        <v>2</v>
      </c>
      <c r="D11" s="197"/>
      <c r="E11" s="198"/>
    </row>
    <row r="12" spans="1:10" ht="15.75" thickBot="1" x14ac:dyDescent="0.3">
      <c r="A12" s="13"/>
      <c r="B12" s="186"/>
      <c r="C12" s="159" t="s">
        <v>167</v>
      </c>
      <c r="D12" s="159" t="s">
        <v>182</v>
      </c>
      <c r="E12" s="159" t="s">
        <v>191</v>
      </c>
    </row>
    <row r="13" spans="1:10" ht="16.5" thickBot="1" x14ac:dyDescent="0.3">
      <c r="A13" s="23">
        <v>1</v>
      </c>
      <c r="B13" s="3">
        <v>2</v>
      </c>
      <c r="C13" s="3">
        <v>3</v>
      </c>
      <c r="D13" s="3">
        <v>4</v>
      </c>
      <c r="E13" s="3">
        <v>5</v>
      </c>
    </row>
    <row r="14" spans="1:10" ht="16.5" thickBot="1" x14ac:dyDescent="0.3">
      <c r="A14" s="23" t="s">
        <v>133</v>
      </c>
      <c r="B14" s="214"/>
      <c r="C14" s="215"/>
      <c r="D14" s="215"/>
      <c r="E14" s="216"/>
    </row>
    <row r="15" spans="1:10" ht="48" thickBot="1" x14ac:dyDescent="0.3">
      <c r="A15" s="141" t="s">
        <v>179</v>
      </c>
      <c r="B15" s="1" t="s">
        <v>94</v>
      </c>
      <c r="C15" s="69">
        <v>40</v>
      </c>
      <c r="D15" s="69">
        <v>40</v>
      </c>
      <c r="E15" s="69">
        <v>0</v>
      </c>
    </row>
    <row r="16" spans="1:10" ht="95.25" thickBot="1" x14ac:dyDescent="0.3">
      <c r="A16" s="141" t="s">
        <v>175</v>
      </c>
      <c r="B16" s="1" t="s">
        <v>96</v>
      </c>
      <c r="C16" s="69">
        <v>2580</v>
      </c>
      <c r="D16" s="69">
        <v>0</v>
      </c>
      <c r="E16" s="69">
        <v>0</v>
      </c>
    </row>
    <row r="17" spans="1:5" ht="48" thickBot="1" x14ac:dyDescent="0.3">
      <c r="A17" s="141" t="s">
        <v>177</v>
      </c>
      <c r="B17" s="1" t="s">
        <v>69</v>
      </c>
      <c r="C17" s="69">
        <v>650</v>
      </c>
      <c r="D17" s="69">
        <v>0</v>
      </c>
      <c r="E17" s="69">
        <v>0</v>
      </c>
    </row>
    <row r="18" spans="1:5" ht="63.75" thickBot="1" x14ac:dyDescent="0.3">
      <c r="A18" s="149" t="s">
        <v>201</v>
      </c>
      <c r="B18" s="1" t="s">
        <v>41</v>
      </c>
      <c r="C18" s="69">
        <v>8100</v>
      </c>
      <c r="D18" s="69">
        <v>8100</v>
      </c>
      <c r="E18" s="69">
        <v>8100</v>
      </c>
    </row>
    <row r="19" spans="1:5" ht="63.75" thickBot="1" x14ac:dyDescent="0.3">
      <c r="A19" s="149" t="s">
        <v>174</v>
      </c>
      <c r="B19" s="1" t="s">
        <v>38</v>
      </c>
      <c r="C19" s="69">
        <v>404</v>
      </c>
      <c r="D19" s="69">
        <v>0</v>
      </c>
      <c r="E19" s="69">
        <v>0</v>
      </c>
    </row>
    <row r="20" spans="1:5" ht="63.75" thickBot="1" x14ac:dyDescent="0.3">
      <c r="A20" s="149" t="s">
        <v>186</v>
      </c>
      <c r="B20" s="1" t="s">
        <v>39</v>
      </c>
      <c r="C20" s="69">
        <v>990</v>
      </c>
      <c r="D20" s="69">
        <v>1010</v>
      </c>
      <c r="E20" s="69">
        <v>0</v>
      </c>
    </row>
    <row r="21" spans="1:5" ht="48" thickBot="1" x14ac:dyDescent="0.3">
      <c r="A21" s="141" t="s">
        <v>172</v>
      </c>
      <c r="B21" s="1" t="s">
        <v>101</v>
      </c>
      <c r="C21" s="69">
        <v>2870</v>
      </c>
      <c r="D21" s="69">
        <v>0</v>
      </c>
      <c r="E21" s="69">
        <v>0</v>
      </c>
    </row>
    <row r="22" spans="1:5" ht="48" thickBot="1" x14ac:dyDescent="0.3">
      <c r="A22" s="141" t="s">
        <v>180</v>
      </c>
      <c r="B22" s="1" t="s">
        <v>102</v>
      </c>
      <c r="C22" s="69">
        <v>25469</v>
      </c>
      <c r="D22" s="69">
        <v>0</v>
      </c>
      <c r="E22" s="69">
        <v>0</v>
      </c>
    </row>
    <row r="23" spans="1:5" ht="46.9" customHeight="1" thickBot="1" x14ac:dyDescent="0.3">
      <c r="A23" s="141" t="s">
        <v>181</v>
      </c>
      <c r="B23" s="1" t="s">
        <v>71</v>
      </c>
      <c r="C23" s="69">
        <v>900</v>
      </c>
      <c r="D23" s="69">
        <v>0</v>
      </c>
      <c r="E23" s="69">
        <v>0</v>
      </c>
    </row>
    <row r="24" spans="1:5" ht="63.75" hidden="1" thickBot="1" x14ac:dyDescent="0.3">
      <c r="A24" s="149" t="s">
        <v>184</v>
      </c>
      <c r="B24" s="1" t="s">
        <v>95</v>
      </c>
      <c r="C24" s="69">
        <v>0</v>
      </c>
      <c r="D24" s="69">
        <v>0</v>
      </c>
      <c r="E24" s="69">
        <v>0</v>
      </c>
    </row>
    <row r="25" spans="1:5" ht="63.75" thickBot="1" x14ac:dyDescent="0.3">
      <c r="A25" s="24" t="s">
        <v>134</v>
      </c>
      <c r="B25" s="1" t="s">
        <v>40</v>
      </c>
      <c r="C25" s="69">
        <v>100</v>
      </c>
      <c r="D25" s="69">
        <v>100</v>
      </c>
      <c r="E25" s="69">
        <v>100</v>
      </c>
    </row>
    <row r="26" spans="1:5" ht="60.75" thickBot="1" x14ac:dyDescent="0.3">
      <c r="A26" s="64" t="s">
        <v>185</v>
      </c>
      <c r="B26" s="1" t="s">
        <v>107</v>
      </c>
      <c r="C26" s="69">
        <v>144571</v>
      </c>
      <c r="D26" s="69">
        <v>38936.800000000003</v>
      </c>
      <c r="E26" s="69">
        <v>39023.9</v>
      </c>
    </row>
    <row r="27" spans="1:5" ht="63.75" thickBot="1" x14ac:dyDescent="0.3">
      <c r="A27" s="141" t="s">
        <v>173</v>
      </c>
      <c r="B27" s="1" t="s">
        <v>100</v>
      </c>
      <c r="C27" s="69">
        <v>43969.9</v>
      </c>
      <c r="D27" s="69">
        <v>0</v>
      </c>
      <c r="E27" s="69">
        <v>0</v>
      </c>
    </row>
    <row r="28" spans="1:5" ht="16.5" thickBot="1" x14ac:dyDescent="0.3">
      <c r="A28" s="7" t="s">
        <v>135</v>
      </c>
      <c r="B28" s="3"/>
      <c r="C28" s="68">
        <f>SUM(C15:C27)</f>
        <v>230643.9</v>
      </c>
      <c r="D28" s="68">
        <f>SUM(D15:D27)</f>
        <v>48186.8</v>
      </c>
      <c r="E28" s="68">
        <f>SUM(E15:E27)</f>
        <v>47223.9</v>
      </c>
    </row>
  </sheetData>
  <mergeCells count="12">
    <mergeCell ref="B14:E14"/>
    <mergeCell ref="A1:E1"/>
    <mergeCell ref="A2:E2"/>
    <mergeCell ref="A3:E3"/>
    <mergeCell ref="A4:E4"/>
    <mergeCell ref="A5:E5"/>
    <mergeCell ref="A7:E7"/>
    <mergeCell ref="A8:E8"/>
    <mergeCell ref="A9:E9"/>
    <mergeCell ref="B10:B12"/>
    <mergeCell ref="C10:E10"/>
    <mergeCell ref="C11:E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4</vt:lpstr>
      <vt:lpstr>приложение 5 </vt:lpstr>
      <vt:lpstr>приложение 6</vt:lpstr>
      <vt:lpstr>приложение 7</vt:lpstr>
      <vt:lpstr>приложение 9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2025-11-10T12:04:12Z</cp:lastPrinted>
  <dcterms:created xsi:type="dcterms:W3CDTF">2022-09-14T12:35:13Z</dcterms:created>
  <dcterms:modified xsi:type="dcterms:W3CDTF">2025-11-10T12:05:13Z</dcterms:modified>
</cp:coreProperties>
</file>